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3"/>
  </bookViews>
  <sheets>
    <sheet name="Données de parcs FAI" sheetId="1" r:id="rId1"/>
    <sheet name="Données de coûts-revenus FAI" sheetId="2" r:id="rId2"/>
    <sheet name="Données d'entrée du modèle" sheetId="3" r:id="rId3"/>
    <sheet name="Synthèse des revenus" sheetId="4" r:id="rId4"/>
    <sheet name="Synthèse des coûts" sheetId="5" r:id="rId5"/>
  </sheets>
  <definedNames>
    <definedName name="_xlnm.Print_Area" localSheetId="0">'Données de parcs FAI'!$A$1:$G$11</definedName>
  </definedNames>
  <calcPr calcMode="autoNoTable" fullCalcOnLoad="1"/>
</workbook>
</file>

<file path=xl/sharedStrings.xml><?xml version="1.0" encoding="utf-8"?>
<sst xmlns="http://schemas.openxmlformats.org/spreadsheetml/2006/main" count="200" uniqueCount="148">
  <si>
    <t>Nombre d'abonnés au 01/01/2006</t>
  </si>
  <si>
    <t>Nombre d'abonnés au 01/01/2007</t>
  </si>
  <si>
    <t>Nombre d'abonnés au 01/07/2007</t>
  </si>
  <si>
    <t>Acquisitions nettes en 2006</t>
  </si>
  <si>
    <t>Acquisitions nettes au S1 2007</t>
  </si>
  <si>
    <t>Ensemble des abonnés</t>
  </si>
  <si>
    <t>Abonnés VoIP</t>
  </si>
  <si>
    <t>Abonnés TV</t>
  </si>
  <si>
    <t>Paramètres de calcul</t>
  </si>
  <si>
    <t>Taux d'actualisation</t>
  </si>
  <si>
    <t>(Estimation ARCEP)</t>
  </si>
  <si>
    <t>Durée de vie d'un abonné (mois)</t>
  </si>
  <si>
    <t>Taux de coûts communs</t>
  </si>
  <si>
    <t>Coûts par abonné</t>
  </si>
  <si>
    <t>Coûts d'acquisition (coût one-shot par nouvel abonné)</t>
  </si>
  <si>
    <t>Coût constaté 2006</t>
  </si>
  <si>
    <t>Coût constaté S1 2007</t>
  </si>
  <si>
    <t>Communication/publicité</t>
  </si>
  <si>
    <t>Distribution/commercialisation</t>
  </si>
  <si>
    <t>SAV : surcoût 2 premiers mois</t>
  </si>
  <si>
    <t>Promotions</t>
  </si>
  <si>
    <t>Frais d'accès au service</t>
  </si>
  <si>
    <t>Modem (yc colisage)</t>
  </si>
  <si>
    <t>Evolution de l'accès (upgrade, résiliation…)</t>
  </si>
  <si>
    <t>Coûts mensuels de gestion des abonnés (par mois et par abonné)</t>
  </si>
  <si>
    <t>SAV : coût par mois par client - récurrent</t>
  </si>
  <si>
    <t>Portail</t>
  </si>
  <si>
    <t>Gestion de la facturation et des impayés</t>
  </si>
  <si>
    <t>Coûts techniques mensuels (par mois et par abonné)</t>
  </si>
  <si>
    <t>Serveurs et plate-forme</t>
  </si>
  <si>
    <t>Bande-passante Internet</t>
  </si>
  <si>
    <t>Débit moyen par nouvel abonné (kbit/s)</t>
  </si>
  <si>
    <t>Coût du trafic Internet (€/mois/Mbit/s)</t>
  </si>
  <si>
    <t>Part du trafic allant sur l'Internet mondial</t>
  </si>
  <si>
    <t>Coûts liés aux obligations légales des FAI (par mois et par abonné)</t>
  </si>
  <si>
    <t>Logiciel de contrôle parental</t>
  </si>
  <si>
    <t>Conservation des informations de type voix sur large bande</t>
  </si>
  <si>
    <t>Conservation des informations de type data</t>
  </si>
  <si>
    <t>Réponse aux réquisitions judiciaires</t>
  </si>
  <si>
    <t>Coûts de voix sur large bande (par mois et par abonné VoIP)</t>
  </si>
  <si>
    <t>Coûts mensuels (hors appels)</t>
  </si>
  <si>
    <t>Coûts mensuels liés aux appels</t>
  </si>
  <si>
    <t>Nombre de minutes sortantes vers fixe par abonné par mois</t>
  </si>
  <si>
    <t>Coûts d'appel vers fixe (c€/min)</t>
  </si>
  <si>
    <t>Nombre de minutes sortantes vers mobiles par abonné par mois</t>
  </si>
  <si>
    <t>Coûts d'appel vers mobile (c€/min)</t>
  </si>
  <si>
    <t>Nombre de minutes sortantes vers international par abonné par mois</t>
  </si>
  <si>
    <t>Coûts d'appel vers international (c€/min)</t>
  </si>
  <si>
    <t>Nombre de minutes sortantes vers services spéciaux par abonné par mois</t>
  </si>
  <si>
    <t>Coûts d'appel vers services spéciaux (c€/min)</t>
  </si>
  <si>
    <t>Nombre de minutes entrantes par abonné par mois 
(dégroupage total ou ADSL nu)</t>
  </si>
  <si>
    <t>Nombre de minutes entrantes par abonné par mois 
(dégroupage partiel ou bitstream non nu)</t>
  </si>
  <si>
    <t>Coût d'appel par minute entrante par abonné et par mois (c€/min)</t>
  </si>
  <si>
    <t>Coûts des services audiovisuels linéaires (par mois et par abonné TV)</t>
  </si>
  <si>
    <t>Box TV</t>
  </si>
  <si>
    <t>Coûts techniques (tête de réseau, encryptage, SI, maintenance…)</t>
  </si>
  <si>
    <t>Redevances versées aux chaînes du bouquet de base</t>
  </si>
  <si>
    <t>Redevances versées aux chaînes des options/bouquets payants distribués par le FAI</t>
  </si>
  <si>
    <t>Redevances versées aux sociétés de gestion de droits (SACEM, AGICOA…)</t>
  </si>
  <si>
    <t>Redevances versées aux radios</t>
  </si>
  <si>
    <t>Taxe COSIP (simulation 2007)</t>
  </si>
  <si>
    <t>Coûts des services de VoD (par mois et par abonné TV)</t>
  </si>
  <si>
    <t>Coûts techniques (encodage, serveurs VoD, SI…)</t>
  </si>
  <si>
    <t>Redevances versées aux plates-formes/agrégateurs/ éditeurs de VoD</t>
  </si>
  <si>
    <t>Taxe sur la VoD</t>
  </si>
  <si>
    <t>Revenus par abonné</t>
  </si>
  <si>
    <t>Revenus généraux (par mois et par abonné)</t>
  </si>
  <si>
    <t>Revenu constaté 2006</t>
  </si>
  <si>
    <t>Revenu constaté S1 2007</t>
  </si>
  <si>
    <t>Revenus publicitaires de portail</t>
  </si>
  <si>
    <t>Revenus liés aux options payantes (antispam, antispyware, météo…)</t>
  </si>
  <si>
    <t>Appels à la hotline</t>
  </si>
  <si>
    <t>Modem</t>
  </si>
  <si>
    <t>Evolution de l'accès (upgrade, résiliation…) (coût global sur la vie de l'abonné)</t>
  </si>
  <si>
    <t>Revenus liés aux obligations légales des FAI (par mois et par abonné)</t>
  </si>
  <si>
    <t>Compensation théorique</t>
  </si>
  <si>
    <t>Compensation réellement reçue</t>
  </si>
  <si>
    <t>Revenus de voix sur large bande (par mois et par abonné VoIP)</t>
  </si>
  <si>
    <t>Abonnement voix sur large bande</t>
  </si>
  <si>
    <t>Revenu lié aux appels</t>
  </si>
  <si>
    <t>Revenu par appel vers fixe (c€/min)</t>
  </si>
  <si>
    <t>Revenu par appel vers mobile (c€/min)</t>
  </si>
  <si>
    <t>Revenu par appel vers international (c€/min)</t>
  </si>
  <si>
    <t>Revenu par appel vers services spéciaux (c€/min)</t>
  </si>
  <si>
    <t>Revenu par minute entrante (c€/min)</t>
  </si>
  <si>
    <t>Revenus liés aux services audiovisuels (par mois et par abonné TV)</t>
  </si>
  <si>
    <t>Abonnement au bouquet de base</t>
  </si>
  <si>
    <t>Abonnement aux options payantes/ bouquets distribués par le FAI</t>
  </si>
  <si>
    <t>Reversements des distributeurs tiers pour le transport de leurs bouquets</t>
  </si>
  <si>
    <t>Achats de programmes VoD</t>
  </si>
  <si>
    <t>Gain de TVA lié aux services audiovisuels</t>
  </si>
  <si>
    <t>Location de la Box TV</t>
  </si>
  <si>
    <t>Données d'entrée du modèle</t>
  </si>
  <si>
    <t>Paramètres généraux</t>
  </si>
  <si>
    <t>Valeur retenue</t>
  </si>
  <si>
    <t>Abonné à une offre sans abonnement RTC</t>
  </si>
  <si>
    <t>Services proposés</t>
  </si>
  <si>
    <t>Résultats du modèle</t>
  </si>
  <si>
    <t>TOTAL COUTS DE FAI (hors coûts de réseau)</t>
  </si>
  <si>
    <t>TOTAL REVENUS DE FAI (hors abonnement principal ADSL)</t>
  </si>
  <si>
    <t>TOTAL COUT NET DE FAI</t>
  </si>
  <si>
    <t>Mono play (Internet seul)</t>
  </si>
  <si>
    <t>Oui</t>
  </si>
  <si>
    <t>Double play (Internet + VoIP)</t>
  </si>
  <si>
    <t>Non</t>
  </si>
  <si>
    <t>Triple Play (Internet+VoIP+TV)</t>
  </si>
  <si>
    <t>SYNTHESE DES REVENUS DE FAI</t>
  </si>
  <si>
    <t xml:space="preserve">Revenus généraux mensuels par abonné </t>
  </si>
  <si>
    <t>Evolution d'un accès (upgrade, résiliation…) mensualisé</t>
  </si>
  <si>
    <t>Compensations dues aux réquisitions judiciaires</t>
  </si>
  <si>
    <t>Revenus mensuels par abonné de voix sur large bande</t>
  </si>
  <si>
    <t>Abonnement mensuel de voix sur large bande</t>
  </si>
  <si>
    <t>Revenus d'appels en voix sur large bande</t>
  </si>
  <si>
    <t>Total revenus de voix sur large bande</t>
  </si>
  <si>
    <t>Revenus mensuels par abonné liés aux services audiovisuels</t>
  </si>
  <si>
    <t>Abonnement mensuel au bouquet de base</t>
  </si>
  <si>
    <t>Total revenus des services audiovisuels</t>
  </si>
  <si>
    <t>TOTAL REVENUS DE FAI (mono play)</t>
  </si>
  <si>
    <t>TOTAL REVENUS DE FAI (double play)</t>
  </si>
  <si>
    <t>TOTAL REVENUS DE FAI (triple play)</t>
  </si>
  <si>
    <t>SYNTHESE DES COUTS DE FAI</t>
  </si>
  <si>
    <t>Coûts généraux par abonné</t>
  </si>
  <si>
    <t>Coûts d'acquisition "one-shot"</t>
  </si>
  <si>
    <t>Communication/Publicité</t>
  </si>
  <si>
    <t>Total coûts d'acquisition (hors FAS et modem)</t>
  </si>
  <si>
    <t>Frais d'Accès au Service (FAS)</t>
  </si>
  <si>
    <t>Modem ADSL (y.c colisage et hors Box TV)</t>
  </si>
  <si>
    <t>Total coûts d'acquisition</t>
  </si>
  <si>
    <t>Total coûts d'acquisition mensualisé</t>
  </si>
  <si>
    <t>Coûts mensuels de gestion des abonnés</t>
  </si>
  <si>
    <t>SAV hors 2 premiers mois</t>
  </si>
  <si>
    <t>Gestion de facturation et impayés</t>
  </si>
  <si>
    <t>Total coût de gestion des abonnés</t>
  </si>
  <si>
    <t>Coûts techniques mensuels</t>
  </si>
  <si>
    <t>Serveurs et hébergement</t>
  </si>
  <si>
    <t>Total coûts techniques</t>
  </si>
  <si>
    <t>Coûts mensuels liés aux obligations légales des FAI</t>
  </si>
  <si>
    <t>Total coûts obligations légales</t>
  </si>
  <si>
    <t xml:space="preserve">Coûts de voix sur large bande </t>
  </si>
  <si>
    <t>Coûts mensuels récurrents (hors appels)</t>
  </si>
  <si>
    <t>Total coûts mensuels de voix sur large bande</t>
  </si>
  <si>
    <t>Coûts des services audiovisuels</t>
  </si>
  <si>
    <t xml:space="preserve">Coûts techniques </t>
  </si>
  <si>
    <t>Total coûts services linéaires</t>
  </si>
  <si>
    <t>Total coûts VoD</t>
  </si>
  <si>
    <t>TOTAL COUTS DE FAI (monoplay)</t>
  </si>
  <si>
    <t>TOTAL COUTS DE FAI (double play)</t>
  </si>
  <si>
    <t>TOTAL COUTS DE FAI (triple play)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</si>
</sst>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\ [$€-1]_-;\-* #,##0.0\ [$€-1]_-;_-* &quot;-&quot;??\ [$€-1]_-"/>
    <numFmt numFmtId="165" formatCode="_-* #,##0.00\ [$€-1]_-;\-* #,##0.00\ [$€-1]_-;_-* &quot;-&quot;??\ [$€-1]_-"/>
    <numFmt numFmtId="166" formatCode="0.0"/>
    <numFmt numFmtId="167" formatCode="#,##0.0\ [$€-1]"/>
    <numFmt numFmtId="168" formatCode="#,##0\ [$€-1]"/>
    <numFmt numFmtId="169" formatCode="#,##0.0\ &quot;€&quot;"/>
    <numFmt numFmtId="170" formatCode="_-* #,##0.0\ [$€-1]_-;\-* #,##0.0\ [$€-1]_-;_-* &quot;-&quot;?\ [$€-1]_-;_-@_-"/>
    <numFmt numFmtId="171" formatCode="#,##0.00\ [$€-1]"/>
    <numFmt numFmtId="172" formatCode="#,##0.000\ [$€-1]"/>
    <numFmt numFmtId="173" formatCode="#,##0.0000\ [$€-1]"/>
    <numFmt numFmtId="174" formatCode="#,##0.00000\ [$€-1]"/>
    <numFmt numFmtId="175" formatCode="_-* #,##0.00\ [$€-1]_-;\-* #,##0.00\ [$€-1]_-;_-* &quot;-&quot;??\ [$€-1]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/>
    </xf>
    <xf numFmtId="10" fontId="3" fillId="4" borderId="1" xfId="20" applyNumberFormat="1" applyFont="1" applyFill="1" applyBorder="1" applyAlignment="1">
      <alignment/>
    </xf>
    <xf numFmtId="0" fontId="0" fillId="4" borderId="0" xfId="0" applyFill="1" applyAlignment="1">
      <alignment horizontal="center"/>
    </xf>
    <xf numFmtId="0" fontId="3" fillId="4" borderId="1" xfId="20" applyNumberFormat="1" applyFont="1" applyFill="1" applyBorder="1" applyAlignment="1">
      <alignment/>
    </xf>
    <xf numFmtId="10" fontId="3" fillId="3" borderId="1" xfId="2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9" fontId="0" fillId="4" borderId="0" xfId="2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/>
    </xf>
    <xf numFmtId="164" fontId="3" fillId="3" borderId="1" xfId="15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164" fontId="3" fillId="6" borderId="1" xfId="15" applyNumberFormat="1" applyFont="1" applyFill="1" applyBorder="1" applyAlignment="1">
      <alignment/>
    </xf>
    <xf numFmtId="0" fontId="4" fillId="4" borderId="1" xfId="0" applyFont="1" applyFill="1" applyBorder="1" applyAlignment="1">
      <alignment horizontal="left" indent="2"/>
    </xf>
    <xf numFmtId="0" fontId="0" fillId="3" borderId="1" xfId="0" applyFill="1" applyBorder="1" applyAlignment="1">
      <alignment horizontal="right"/>
    </xf>
    <xf numFmtId="164" fontId="0" fillId="3" borderId="1" xfId="15" applyNumberFormat="1" applyFont="1" applyFill="1" applyBorder="1" applyAlignment="1">
      <alignment vertical="center"/>
    </xf>
    <xf numFmtId="9" fontId="0" fillId="3" borderId="1" xfId="20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166" fontId="0" fillId="3" borderId="1" xfId="0" applyNumberFormat="1" applyFill="1" applyBorder="1" applyAlignment="1">
      <alignment horizontal="right" vertical="center"/>
    </xf>
    <xf numFmtId="1" fontId="4" fillId="3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wrapText="1" indent="2"/>
    </xf>
    <xf numFmtId="166" fontId="4" fillId="3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166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/>
    </xf>
    <xf numFmtId="166" fontId="0" fillId="4" borderId="0" xfId="0" applyNumberFormat="1" applyFont="1" applyFill="1" applyAlignment="1">
      <alignment/>
    </xf>
    <xf numFmtId="0" fontId="2" fillId="7" borderId="0" xfId="0" applyFont="1" applyFill="1" applyAlignment="1">
      <alignment/>
    </xf>
    <xf numFmtId="0" fontId="0" fillId="4" borderId="0" xfId="0" applyNumberFormat="1" applyFont="1" applyFill="1" applyAlignment="1">
      <alignment horizontal="center"/>
    </xf>
    <xf numFmtId="168" fontId="0" fillId="4" borderId="0" xfId="0" applyNumberFormat="1" applyFont="1" applyFill="1" applyAlignment="1">
      <alignment horizontal="center"/>
    </xf>
    <xf numFmtId="0" fontId="2" fillId="8" borderId="0" xfId="0" applyFont="1" applyFill="1" applyAlignment="1">
      <alignment/>
    </xf>
    <xf numFmtId="164" fontId="2" fillId="8" borderId="0" xfId="15" applyNumberFormat="1" applyFont="1" applyFill="1" applyAlignment="1">
      <alignment horizontal="center"/>
    </xf>
    <xf numFmtId="164" fontId="2" fillId="8" borderId="0" xfId="15" applyNumberFormat="1" applyFont="1" applyFill="1" applyAlignment="1">
      <alignment/>
    </xf>
    <xf numFmtId="164" fontId="0" fillId="4" borderId="0" xfId="0" applyNumberFormat="1" applyFill="1" applyAlignment="1">
      <alignment horizontal="center"/>
    </xf>
    <xf numFmtId="164" fontId="2" fillId="7" borderId="0" xfId="15" applyNumberFormat="1" applyFont="1" applyFill="1" applyAlignment="1">
      <alignment/>
    </xf>
    <xf numFmtId="0" fontId="7" fillId="4" borderId="0" xfId="0" applyFont="1" applyFill="1" applyAlignment="1">
      <alignment/>
    </xf>
    <xf numFmtId="164" fontId="5" fillId="2" borderId="0" xfId="15" applyNumberFormat="1" applyFont="1" applyFill="1" applyAlignment="1">
      <alignment/>
    </xf>
    <xf numFmtId="164" fontId="0" fillId="4" borderId="0" xfId="15" applyNumberFormat="1" applyFont="1" applyFill="1" applyAlignment="1">
      <alignment/>
    </xf>
    <xf numFmtId="0" fontId="3" fillId="4" borderId="0" xfId="0" applyFont="1" applyFill="1" applyAlignment="1">
      <alignment/>
    </xf>
    <xf numFmtId="164" fontId="3" fillId="4" borderId="0" xfId="15" applyNumberFormat="1" applyFont="1" applyFill="1" applyAlignment="1">
      <alignment/>
    </xf>
    <xf numFmtId="164" fontId="5" fillId="4" borderId="0" xfId="15" applyNumberFormat="1" applyFont="1" applyFill="1" applyAlignment="1">
      <alignment/>
    </xf>
    <xf numFmtId="0" fontId="2" fillId="5" borderId="0" xfId="0" applyFont="1" applyFill="1" applyAlignment="1">
      <alignment/>
    </xf>
    <xf numFmtId="0" fontId="5" fillId="5" borderId="0" xfId="0" applyFont="1" applyFill="1" applyAlignment="1">
      <alignment/>
    </xf>
    <xf numFmtId="164" fontId="3" fillId="0" borderId="0" xfId="15" applyNumberFormat="1" applyFont="1" applyFill="1" applyAlignment="1">
      <alignment/>
    </xf>
    <xf numFmtId="164" fontId="0" fillId="4" borderId="0" xfId="15" applyNumberFormat="1" applyFill="1" applyAlignment="1">
      <alignment/>
    </xf>
    <xf numFmtId="164" fontId="5" fillId="5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0" fontId="2" fillId="5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C5" sqref="C5"/>
    </sheetView>
  </sheetViews>
  <sheetFormatPr defaultColWidth="11.421875" defaultRowHeight="12.75"/>
  <cols>
    <col min="1" max="1" width="20.421875" style="0" customWidth="1"/>
    <col min="2" max="5" width="15.7109375" style="0" customWidth="1"/>
    <col min="6" max="6" width="18.57421875" style="0" customWidth="1"/>
  </cols>
  <sheetData>
    <row r="3" spans="1:6" ht="48" customHeigh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30" customHeight="1">
      <c r="A4" s="2" t="s">
        <v>5</v>
      </c>
      <c r="B4" s="3"/>
      <c r="C4" s="4"/>
      <c r="D4" s="4"/>
      <c r="E4" s="4"/>
      <c r="F4" s="4"/>
    </row>
    <row r="5" spans="1:6" ht="30" customHeight="1">
      <c r="A5" s="2" t="s">
        <v>6</v>
      </c>
      <c r="B5" s="3"/>
      <c r="C5" s="4"/>
      <c r="D5" s="4"/>
      <c r="E5" s="4"/>
      <c r="F5" s="4"/>
    </row>
    <row r="6" spans="1:6" ht="30" customHeight="1">
      <c r="A6" s="2" t="s">
        <v>7</v>
      </c>
      <c r="B6" s="3"/>
      <c r="C6" s="4"/>
      <c r="D6" s="4"/>
      <c r="E6" s="4"/>
      <c r="F6" s="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D26" sqref="D26"/>
    </sheetView>
  </sheetViews>
  <sheetFormatPr defaultColWidth="11.421875" defaultRowHeight="12.75"/>
  <cols>
    <col min="1" max="1" width="3.57421875" style="0" customWidth="1"/>
    <col min="2" max="2" width="4.140625" style="0" customWidth="1"/>
    <col min="3" max="3" width="77.140625" style="0" customWidth="1"/>
    <col min="4" max="4" width="20.7109375" style="0" bestFit="1" customWidth="1"/>
    <col min="5" max="5" width="24.421875" style="0" bestFit="1" customWidth="1"/>
  </cols>
  <sheetData>
    <row r="1" spans="1:6" ht="12.75">
      <c r="A1" s="5"/>
      <c r="B1" s="5"/>
      <c r="C1" s="6"/>
      <c r="D1" s="7"/>
      <c r="E1" s="7"/>
      <c r="F1" s="5"/>
    </row>
    <row r="2" spans="2:5" s="5" customFormat="1" ht="12.75">
      <c r="B2" s="8" t="s">
        <v>8</v>
      </c>
      <c r="C2" s="8"/>
      <c r="D2" s="9"/>
      <c r="E2" s="10"/>
    </row>
    <row r="3" s="5" customFormat="1" ht="12.75">
      <c r="D3" s="7"/>
    </row>
    <row r="4" spans="3:5" s="5" customFormat="1" ht="12.75">
      <c r="C4" s="11" t="s">
        <v>9</v>
      </c>
      <c r="D4" s="12">
        <v>0.1283</v>
      </c>
      <c r="E4" s="13" t="s">
        <v>10</v>
      </c>
    </row>
    <row r="5" spans="3:5" s="5" customFormat="1" ht="12.75">
      <c r="C5" s="11" t="s">
        <v>11</v>
      </c>
      <c r="D5" s="14">
        <v>36</v>
      </c>
      <c r="E5" s="13" t="s">
        <v>10</v>
      </c>
    </row>
    <row r="6" spans="3:5" s="5" customFormat="1" ht="12.75">
      <c r="C6" s="11" t="s">
        <v>12</v>
      </c>
      <c r="D6" s="15"/>
      <c r="E6" s="13"/>
    </row>
    <row r="7" spans="1:6" ht="12.75">
      <c r="A7" s="5"/>
      <c r="B7" s="5"/>
      <c r="C7" s="16"/>
      <c r="D7" s="17"/>
      <c r="E7" s="18"/>
      <c r="F7" s="5"/>
    </row>
    <row r="8" spans="1:6" ht="12.75">
      <c r="A8" s="5"/>
      <c r="B8" s="8" t="s">
        <v>13</v>
      </c>
      <c r="C8" s="8"/>
      <c r="D8" s="9"/>
      <c r="E8" s="9"/>
      <c r="F8" s="5"/>
    </row>
    <row r="9" spans="1:6" ht="12.75">
      <c r="A9" s="5"/>
      <c r="B9" s="5"/>
      <c r="C9" s="5"/>
      <c r="D9" s="7"/>
      <c r="E9" s="7"/>
      <c r="F9" s="5"/>
    </row>
    <row r="10" spans="1:6" ht="12.75">
      <c r="A10" s="5"/>
      <c r="B10" s="5"/>
      <c r="C10" s="19" t="s">
        <v>14</v>
      </c>
      <c r="D10" s="20" t="s">
        <v>15</v>
      </c>
      <c r="E10" s="20" t="s">
        <v>16</v>
      </c>
      <c r="F10" s="5"/>
    </row>
    <row r="11" spans="1:6" ht="12.75">
      <c r="A11" s="5"/>
      <c r="B11" s="5"/>
      <c r="C11" s="11" t="s">
        <v>17</v>
      </c>
      <c r="D11" s="21"/>
      <c r="E11" s="21"/>
      <c r="F11" s="5"/>
    </row>
    <row r="12" spans="1:6" ht="12.75">
      <c r="A12" s="5"/>
      <c r="B12" s="5"/>
      <c r="C12" s="11" t="s">
        <v>18</v>
      </c>
      <c r="D12" s="21"/>
      <c r="E12" s="21"/>
      <c r="F12" s="5"/>
    </row>
    <row r="13" spans="1:6" ht="12.75">
      <c r="A13" s="5"/>
      <c r="B13" s="5"/>
      <c r="C13" s="11" t="s">
        <v>19</v>
      </c>
      <c r="D13" s="21"/>
      <c r="E13" s="21"/>
      <c r="F13" s="5"/>
    </row>
    <row r="14" spans="1:6" ht="12.75">
      <c r="A14" s="5"/>
      <c r="B14" s="5"/>
      <c r="C14" s="11" t="s">
        <v>20</v>
      </c>
      <c r="D14" s="21"/>
      <c r="E14" s="21"/>
      <c r="F14" s="5"/>
    </row>
    <row r="15" spans="1:6" ht="12.75">
      <c r="A15" s="5"/>
      <c r="B15" s="5"/>
      <c r="C15" s="11" t="s">
        <v>21</v>
      </c>
      <c r="D15" s="21"/>
      <c r="E15" s="21"/>
      <c r="F15" s="5"/>
    </row>
    <row r="16" spans="1:6" ht="12.75">
      <c r="A16" s="5"/>
      <c r="B16" s="5"/>
      <c r="C16" s="11" t="s">
        <v>22</v>
      </c>
      <c r="D16" s="21"/>
      <c r="E16" s="21"/>
      <c r="F16" s="5"/>
    </row>
    <row r="17" spans="1:6" ht="12.75">
      <c r="A17" s="5"/>
      <c r="B17" s="5"/>
      <c r="C17" s="11" t="s">
        <v>23</v>
      </c>
      <c r="D17" s="21"/>
      <c r="E17" s="21"/>
      <c r="F17" s="5"/>
    </row>
    <row r="18" spans="1:6" ht="12.75">
      <c r="A18" s="5"/>
      <c r="B18" s="5"/>
      <c r="C18" s="5"/>
      <c r="D18" s="22"/>
      <c r="E18" s="22"/>
      <c r="F18" s="5"/>
    </row>
    <row r="19" spans="1:6" ht="12.75">
      <c r="A19" s="5"/>
      <c r="B19" s="5"/>
      <c r="C19" s="19" t="s">
        <v>24</v>
      </c>
      <c r="D19" s="20" t="s">
        <v>15</v>
      </c>
      <c r="E19" s="20" t="s">
        <v>16</v>
      </c>
      <c r="F19" s="5"/>
    </row>
    <row r="20" spans="1:6" ht="12.75">
      <c r="A20" s="5"/>
      <c r="B20" s="5"/>
      <c r="C20" s="11" t="s">
        <v>25</v>
      </c>
      <c r="D20" s="21"/>
      <c r="E20" s="21"/>
      <c r="F20" s="5"/>
    </row>
    <row r="21" spans="1:6" ht="12.75">
      <c r="A21" s="5"/>
      <c r="B21" s="5"/>
      <c r="C21" s="11" t="s">
        <v>26</v>
      </c>
      <c r="D21" s="21"/>
      <c r="E21" s="21"/>
      <c r="F21" s="5"/>
    </row>
    <row r="22" spans="1:6" ht="12.75">
      <c r="A22" s="5"/>
      <c r="B22" s="5"/>
      <c r="C22" s="11" t="s">
        <v>27</v>
      </c>
      <c r="D22" s="21"/>
      <c r="E22" s="21"/>
      <c r="F22" s="5"/>
    </row>
    <row r="23" spans="1:6" ht="12.75">
      <c r="A23" s="5"/>
      <c r="B23" s="5"/>
      <c r="C23" s="5"/>
      <c r="D23" s="22"/>
      <c r="E23" s="22"/>
      <c r="F23" s="5"/>
    </row>
    <row r="24" spans="1:6" ht="12.75">
      <c r="A24" s="5"/>
      <c r="B24" s="5"/>
      <c r="C24" s="19" t="s">
        <v>28</v>
      </c>
      <c r="D24" s="20" t="s">
        <v>15</v>
      </c>
      <c r="E24" s="20" t="s">
        <v>16</v>
      </c>
      <c r="F24" s="5"/>
    </row>
    <row r="25" spans="1:6" ht="12.75">
      <c r="A25" s="5"/>
      <c r="B25" s="5"/>
      <c r="C25" s="11" t="s">
        <v>29</v>
      </c>
      <c r="D25" s="21"/>
      <c r="E25" s="21"/>
      <c r="F25" s="5"/>
    </row>
    <row r="26" spans="1:6" ht="12.75">
      <c r="A26" s="5"/>
      <c r="B26" s="5"/>
      <c r="C26" s="11" t="s">
        <v>30</v>
      </c>
      <c r="D26" s="23">
        <f>D27/1000*D28*D29</f>
        <v>0</v>
      </c>
      <c r="E26" s="23">
        <f>E27/1000*E28*E29</f>
        <v>0</v>
      </c>
      <c r="F26" s="5"/>
    </row>
    <row r="27" spans="1:6" ht="12.75">
      <c r="A27" s="5"/>
      <c r="B27" s="5"/>
      <c r="C27" s="24" t="s">
        <v>31</v>
      </c>
      <c r="D27" s="25"/>
      <c r="E27" s="25"/>
      <c r="F27" s="5"/>
    </row>
    <row r="28" spans="1:6" ht="12.75">
      <c r="A28" s="5"/>
      <c r="B28" s="5"/>
      <c r="C28" s="24" t="s">
        <v>32</v>
      </c>
      <c r="D28" s="26"/>
      <c r="E28" s="26"/>
      <c r="F28" s="5"/>
    </row>
    <row r="29" spans="1:6" ht="12.75">
      <c r="A29" s="5"/>
      <c r="B29" s="5"/>
      <c r="C29" s="24" t="s">
        <v>33</v>
      </c>
      <c r="D29" s="27"/>
      <c r="E29" s="27"/>
      <c r="F29" s="5"/>
    </row>
    <row r="30" spans="1:6" ht="12.75">
      <c r="A30" s="5"/>
      <c r="B30" s="5"/>
      <c r="C30" s="5"/>
      <c r="D30" s="7"/>
      <c r="E30" s="7"/>
      <c r="F30" s="5"/>
    </row>
    <row r="31" spans="1:6" ht="12.75">
      <c r="A31" s="5"/>
      <c r="B31" s="5"/>
      <c r="C31" s="19" t="s">
        <v>34</v>
      </c>
      <c r="D31" s="20" t="s">
        <v>15</v>
      </c>
      <c r="E31" s="20" t="s">
        <v>16</v>
      </c>
      <c r="F31" s="5"/>
    </row>
    <row r="32" spans="1:6" ht="12.75">
      <c r="A32" s="5"/>
      <c r="B32" s="5"/>
      <c r="C32" s="11" t="s">
        <v>35</v>
      </c>
      <c r="D32" s="28"/>
      <c r="E32" s="28"/>
      <c r="F32" s="5"/>
    </row>
    <row r="33" spans="1:6" ht="12.75">
      <c r="A33" s="5"/>
      <c r="B33" s="5"/>
      <c r="C33" s="11" t="s">
        <v>36</v>
      </c>
      <c r="D33" s="28"/>
      <c r="E33" s="28"/>
      <c r="F33" s="5"/>
    </row>
    <row r="34" spans="1:6" ht="12.75">
      <c r="A34" s="5"/>
      <c r="B34" s="5"/>
      <c r="C34" s="11" t="s">
        <v>37</v>
      </c>
      <c r="D34" s="28"/>
      <c r="E34" s="29"/>
      <c r="F34" s="5"/>
    </row>
    <row r="35" spans="1:6" ht="12.75">
      <c r="A35" s="5"/>
      <c r="B35" s="5"/>
      <c r="C35" s="11" t="s">
        <v>38</v>
      </c>
      <c r="D35" s="28"/>
      <c r="E35" s="30"/>
      <c r="F35" s="5"/>
    </row>
    <row r="36" spans="1:6" ht="12.75">
      <c r="A36" s="5"/>
      <c r="B36" s="5"/>
      <c r="C36" s="5"/>
      <c r="D36" s="7"/>
      <c r="E36" s="7"/>
      <c r="F36" s="5"/>
    </row>
    <row r="37" spans="1:6" ht="12.75">
      <c r="A37" s="5"/>
      <c r="B37" s="5"/>
      <c r="C37" s="19" t="s">
        <v>39</v>
      </c>
      <c r="D37" s="20" t="s">
        <v>15</v>
      </c>
      <c r="E37" s="20" t="s">
        <v>16</v>
      </c>
      <c r="F37" s="5"/>
    </row>
    <row r="38" spans="1:6" ht="12.75">
      <c r="A38" s="5"/>
      <c r="B38" s="5"/>
      <c r="C38" s="11" t="s">
        <v>40</v>
      </c>
      <c r="D38" s="28"/>
      <c r="E38" s="28"/>
      <c r="F38" s="5"/>
    </row>
    <row r="39" spans="1:6" ht="12.75">
      <c r="A39" s="5"/>
      <c r="B39" s="5"/>
      <c r="C39" s="11" t="s">
        <v>41</v>
      </c>
      <c r="D39" s="23">
        <f>IF('Données d''entrée du modèle'!D6=1,D40*D41+D42*D43+D44*D45+D46*D47+D48*D50,D40*D41+D42*D43+D44*D45+D46*D47+D49*D50)/100</f>
        <v>0</v>
      </c>
      <c r="E39" s="23">
        <f>IF('Données d''entrée du modèle'!E6=1,E40*E41+E42*E43+E44*E45+E46*E47+E48*E50,E40*E41+E42*E43+E44*E45+E46*E47+E49*E50)/100</f>
        <v>0</v>
      </c>
      <c r="F39" s="5"/>
    </row>
    <row r="40" spans="1:6" ht="12.75">
      <c r="A40" s="5"/>
      <c r="B40" s="5"/>
      <c r="C40" s="24" t="s">
        <v>42</v>
      </c>
      <c r="D40" s="31"/>
      <c r="E40" s="29"/>
      <c r="F40" s="5"/>
    </row>
    <row r="41" spans="1:6" ht="12.75">
      <c r="A41" s="5"/>
      <c r="B41" s="5"/>
      <c r="C41" s="24" t="s">
        <v>43</v>
      </c>
      <c r="D41" s="32"/>
      <c r="E41" s="30"/>
      <c r="F41" s="5"/>
    </row>
    <row r="42" spans="1:6" ht="12.75">
      <c r="A42" s="5"/>
      <c r="B42" s="5"/>
      <c r="C42" s="24" t="s">
        <v>44</v>
      </c>
      <c r="D42" s="31"/>
      <c r="E42" s="29"/>
      <c r="F42" s="5"/>
    </row>
    <row r="43" spans="1:6" ht="12.75">
      <c r="A43" s="5"/>
      <c r="B43" s="5"/>
      <c r="C43" s="24" t="s">
        <v>45</v>
      </c>
      <c r="D43" s="31"/>
      <c r="E43" s="30"/>
      <c r="F43" s="5"/>
    </row>
    <row r="44" spans="1:6" ht="12.75">
      <c r="A44" s="5"/>
      <c r="B44" s="5"/>
      <c r="C44" s="24" t="s">
        <v>46</v>
      </c>
      <c r="D44" s="31"/>
      <c r="E44" s="29"/>
      <c r="F44" s="5"/>
    </row>
    <row r="45" spans="1:6" ht="12.75">
      <c r="A45" s="5"/>
      <c r="B45" s="5"/>
      <c r="C45" s="24" t="s">
        <v>47</v>
      </c>
      <c r="D45" s="32"/>
      <c r="E45" s="30"/>
      <c r="F45" s="5"/>
    </row>
    <row r="46" spans="1:6" ht="12.75">
      <c r="A46" s="5"/>
      <c r="B46" s="5"/>
      <c r="C46" s="24" t="s">
        <v>48</v>
      </c>
      <c r="D46" s="31"/>
      <c r="E46" s="29"/>
      <c r="F46" s="5"/>
    </row>
    <row r="47" spans="1:6" ht="12.75">
      <c r="A47" s="5"/>
      <c r="B47" s="5"/>
      <c r="C47" s="24" t="s">
        <v>49</v>
      </c>
      <c r="D47" s="32"/>
      <c r="E47" s="30"/>
      <c r="F47" s="5"/>
    </row>
    <row r="48" spans="1:6" ht="25.5">
      <c r="A48" s="5"/>
      <c r="B48" s="5"/>
      <c r="C48" s="33" t="s">
        <v>50</v>
      </c>
      <c r="D48" s="31"/>
      <c r="E48" s="29"/>
      <c r="F48" s="5"/>
    </row>
    <row r="49" spans="1:6" ht="25.5">
      <c r="A49" s="5"/>
      <c r="B49" s="5"/>
      <c r="C49" s="33" t="s">
        <v>51</v>
      </c>
      <c r="D49" s="31"/>
      <c r="E49" s="29"/>
      <c r="F49" s="5"/>
    </row>
    <row r="50" spans="1:6" ht="12.75">
      <c r="A50" s="5"/>
      <c r="B50" s="5"/>
      <c r="C50" s="24" t="s">
        <v>52</v>
      </c>
      <c r="D50" s="34"/>
      <c r="E50" s="35"/>
      <c r="F50" s="5"/>
    </row>
    <row r="51" spans="1:6" ht="12.75">
      <c r="A51" s="5"/>
      <c r="B51" s="5"/>
      <c r="C51" s="5"/>
      <c r="D51" s="7"/>
      <c r="E51" s="7"/>
      <c r="F51" s="5"/>
    </row>
    <row r="52" spans="1:6" ht="12.75">
      <c r="A52" s="5"/>
      <c r="B52" s="5"/>
      <c r="C52" s="19" t="s">
        <v>53</v>
      </c>
      <c r="D52" s="20" t="s">
        <v>15</v>
      </c>
      <c r="E52" s="20" t="s">
        <v>16</v>
      </c>
      <c r="F52" s="5"/>
    </row>
    <row r="53" spans="1:6" ht="12.75">
      <c r="A53" s="5"/>
      <c r="B53" s="5"/>
      <c r="C53" s="11" t="s">
        <v>54</v>
      </c>
      <c r="D53" s="28"/>
      <c r="E53" s="28"/>
      <c r="F53" s="5"/>
    </row>
    <row r="54" spans="1:6" ht="12.75">
      <c r="A54" s="5"/>
      <c r="B54" s="5"/>
      <c r="C54" s="11" t="s">
        <v>55</v>
      </c>
      <c r="D54" s="28"/>
      <c r="E54" s="28"/>
      <c r="F54" s="5"/>
    </row>
    <row r="55" spans="1:6" ht="12.75">
      <c r="A55" s="5"/>
      <c r="B55" s="5"/>
      <c r="C55" s="11" t="s">
        <v>56</v>
      </c>
      <c r="D55" s="28"/>
      <c r="E55" s="29"/>
      <c r="F55" s="5"/>
    </row>
    <row r="56" spans="1:6" ht="12.75">
      <c r="A56" s="5"/>
      <c r="B56" s="5"/>
      <c r="C56" s="11" t="s">
        <v>57</v>
      </c>
      <c r="D56" s="28"/>
      <c r="E56" s="30"/>
      <c r="F56" s="5"/>
    </row>
    <row r="57" spans="1:6" ht="12.75">
      <c r="A57" s="5"/>
      <c r="B57" s="5"/>
      <c r="C57" s="11" t="s">
        <v>58</v>
      </c>
      <c r="D57" s="28"/>
      <c r="E57" s="29"/>
      <c r="F57" s="5"/>
    </row>
    <row r="58" spans="1:6" ht="12.75">
      <c r="A58" s="5"/>
      <c r="B58" s="5"/>
      <c r="C58" s="11" t="s">
        <v>59</v>
      </c>
      <c r="D58" s="28"/>
      <c r="E58" s="30"/>
      <c r="F58" s="5"/>
    </row>
    <row r="59" spans="1:6" ht="12.75">
      <c r="A59" s="5"/>
      <c r="B59" s="5"/>
      <c r="C59" s="11" t="s">
        <v>60</v>
      </c>
      <c r="D59" s="28"/>
      <c r="E59" s="29"/>
      <c r="F59" s="5"/>
    </row>
    <row r="60" spans="1:6" ht="12.75">
      <c r="A60" s="5"/>
      <c r="B60" s="5"/>
      <c r="C60" s="5"/>
      <c r="D60" s="7"/>
      <c r="E60" s="7"/>
      <c r="F60" s="5"/>
    </row>
    <row r="61" spans="1:6" ht="12.75">
      <c r="A61" s="5"/>
      <c r="B61" s="5"/>
      <c r="C61" s="19" t="s">
        <v>61</v>
      </c>
      <c r="D61" s="20" t="s">
        <v>15</v>
      </c>
      <c r="E61" s="20" t="s">
        <v>16</v>
      </c>
      <c r="F61" s="5"/>
    </row>
    <row r="62" spans="1:6" ht="12.75">
      <c r="A62" s="5"/>
      <c r="B62" s="5"/>
      <c r="C62" s="11" t="s">
        <v>62</v>
      </c>
      <c r="D62" s="28"/>
      <c r="E62" s="28"/>
      <c r="F62" s="5"/>
    </row>
    <row r="63" spans="1:6" ht="12.75">
      <c r="A63" s="5"/>
      <c r="B63" s="5"/>
      <c r="C63" s="11" t="s">
        <v>63</v>
      </c>
      <c r="D63" s="28"/>
      <c r="E63" s="28"/>
      <c r="F63" s="5"/>
    </row>
    <row r="64" spans="1:6" ht="12.75">
      <c r="A64" s="5"/>
      <c r="B64" s="5"/>
      <c r="C64" s="11" t="s">
        <v>58</v>
      </c>
      <c r="D64" s="28"/>
      <c r="E64" s="29"/>
      <c r="F64" s="5"/>
    </row>
    <row r="65" spans="1:6" ht="12.75">
      <c r="A65" s="5"/>
      <c r="B65" s="5"/>
      <c r="C65" s="11" t="s">
        <v>64</v>
      </c>
      <c r="D65" s="28"/>
      <c r="E65" s="30"/>
      <c r="F65" s="5"/>
    </row>
    <row r="66" spans="1:6" ht="12.75">
      <c r="A66" s="5"/>
      <c r="B66" s="5"/>
      <c r="C66" s="36"/>
      <c r="D66" s="37"/>
      <c r="E66" s="37"/>
      <c r="F66" s="5"/>
    </row>
    <row r="67" spans="1:6" ht="12.75">
      <c r="A67" s="5"/>
      <c r="B67" s="5"/>
      <c r="C67" s="36"/>
      <c r="D67" s="37"/>
      <c r="E67" s="37"/>
      <c r="F67" s="5"/>
    </row>
    <row r="68" spans="1:6" ht="12.75">
      <c r="A68" s="38"/>
      <c r="B68" s="8" t="s">
        <v>65</v>
      </c>
      <c r="C68" s="8"/>
      <c r="D68" s="9"/>
      <c r="E68" s="9"/>
      <c r="F68" s="5"/>
    </row>
    <row r="69" spans="1:6" ht="12.75">
      <c r="A69" s="5"/>
      <c r="B69" s="5"/>
      <c r="C69" s="38"/>
      <c r="D69" s="39"/>
      <c r="E69" s="39"/>
      <c r="F69" s="5"/>
    </row>
    <row r="70" spans="1:6" ht="12.75">
      <c r="A70" s="5"/>
      <c r="B70" s="5"/>
      <c r="C70" s="19" t="s">
        <v>66</v>
      </c>
      <c r="D70" s="20" t="s">
        <v>67</v>
      </c>
      <c r="E70" s="20" t="s">
        <v>68</v>
      </c>
      <c r="F70" s="5"/>
    </row>
    <row r="71" spans="1:6" ht="12.75">
      <c r="A71" s="5"/>
      <c r="B71" s="5"/>
      <c r="C71" s="11" t="s">
        <v>69</v>
      </c>
      <c r="D71" s="28"/>
      <c r="E71" s="28"/>
      <c r="F71" s="5"/>
    </row>
    <row r="72" spans="1:6" ht="12.75">
      <c r="A72" s="5"/>
      <c r="B72" s="5"/>
      <c r="C72" s="11" t="s">
        <v>70</v>
      </c>
      <c r="D72" s="28"/>
      <c r="E72" s="28"/>
      <c r="F72" s="5"/>
    </row>
    <row r="73" spans="1:6" ht="12.75">
      <c r="A73" s="5"/>
      <c r="B73" s="5"/>
      <c r="C73" s="11" t="s">
        <v>71</v>
      </c>
      <c r="D73" s="28"/>
      <c r="E73" s="28"/>
      <c r="F73" s="5"/>
    </row>
    <row r="74" spans="1:6" ht="12.75">
      <c r="A74" s="5"/>
      <c r="B74" s="5"/>
      <c r="C74" s="11" t="s">
        <v>72</v>
      </c>
      <c r="D74" s="28"/>
      <c r="E74" s="28"/>
      <c r="F74" s="5"/>
    </row>
    <row r="75" spans="1:6" ht="12.75">
      <c r="A75" s="5"/>
      <c r="B75" s="5"/>
      <c r="C75" s="11" t="s">
        <v>73</v>
      </c>
      <c r="D75" s="28"/>
      <c r="E75" s="28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19" t="s">
        <v>74</v>
      </c>
      <c r="D77" s="20" t="s">
        <v>67</v>
      </c>
      <c r="E77" s="20" t="s">
        <v>68</v>
      </c>
      <c r="F77" s="5"/>
    </row>
    <row r="78" spans="1:6" ht="12.75">
      <c r="A78" s="5"/>
      <c r="B78" s="5"/>
      <c r="C78" s="11" t="s">
        <v>75</v>
      </c>
      <c r="D78" s="28"/>
      <c r="E78" s="28"/>
      <c r="F78" s="5"/>
    </row>
    <row r="79" spans="1:6" ht="12.75">
      <c r="A79" s="5"/>
      <c r="B79" s="5"/>
      <c r="C79" s="11" t="s">
        <v>76</v>
      </c>
      <c r="D79" s="28"/>
      <c r="E79" s="28"/>
      <c r="F79" s="5"/>
    </row>
    <row r="80" spans="1:6" ht="12.75">
      <c r="A80" s="5"/>
      <c r="B80" s="5"/>
      <c r="C80" s="5"/>
      <c r="D80" s="7"/>
      <c r="E80" s="7"/>
      <c r="F80" s="5"/>
    </row>
    <row r="81" spans="1:6" ht="12.75">
      <c r="A81" s="5"/>
      <c r="B81" s="5"/>
      <c r="C81" s="19" t="s">
        <v>77</v>
      </c>
      <c r="D81" s="20" t="s">
        <v>67</v>
      </c>
      <c r="E81" s="20" t="s">
        <v>68</v>
      </c>
      <c r="F81" s="5"/>
    </row>
    <row r="82" spans="1:6" ht="12.75">
      <c r="A82" s="5"/>
      <c r="B82" s="5"/>
      <c r="C82" s="11" t="s">
        <v>78</v>
      </c>
      <c r="D82" s="28"/>
      <c r="E82" s="28"/>
      <c r="F82" s="5"/>
    </row>
    <row r="83" spans="1:6" ht="12.75">
      <c r="A83" s="5"/>
      <c r="B83" s="5"/>
      <c r="C83" s="11" t="s">
        <v>79</v>
      </c>
      <c r="D83" s="23">
        <f>IF('Données d''entrée du modèle'!D6=1,D84*D40+D42*D85+D86*D44+D46*D87+D88*D48,D84*D40+D42*D85+D86*D44+D46*D87+D88*D49)/100</f>
        <v>0</v>
      </c>
      <c r="E83" s="23">
        <f>IF('Données d''entrée du modèle'!D6=1,E84*E40+E42*E85+E86*E44+E46*E87+E88*E48,E84*E40+E42*E85+E86*E44+E46*E87+E88*E49)/100</f>
        <v>0</v>
      </c>
      <c r="F83" s="5"/>
    </row>
    <row r="84" spans="1:6" ht="12.75">
      <c r="A84" s="5"/>
      <c r="B84" s="5"/>
      <c r="C84" s="24" t="s">
        <v>80</v>
      </c>
      <c r="D84" s="32"/>
      <c r="E84" s="30"/>
      <c r="F84" s="5"/>
    </row>
    <row r="85" spans="1:6" ht="12.75">
      <c r="A85" s="5"/>
      <c r="B85" s="5"/>
      <c r="C85" s="24" t="s">
        <v>81</v>
      </c>
      <c r="D85" s="32"/>
      <c r="E85" s="30"/>
      <c r="F85" s="5"/>
    </row>
    <row r="86" spans="1:6" ht="12.75">
      <c r="A86" s="5"/>
      <c r="B86" s="5"/>
      <c r="C86" s="24" t="s">
        <v>82</v>
      </c>
      <c r="D86" s="32"/>
      <c r="E86" s="30"/>
      <c r="F86" s="5"/>
    </row>
    <row r="87" spans="1:6" ht="12.75">
      <c r="A87" s="5"/>
      <c r="B87" s="5"/>
      <c r="C87" s="24" t="s">
        <v>83</v>
      </c>
      <c r="D87" s="32"/>
      <c r="E87" s="30"/>
      <c r="F87" s="5"/>
    </row>
    <row r="88" spans="1:6" ht="12.75">
      <c r="A88" s="5"/>
      <c r="B88" s="5"/>
      <c r="C88" s="24" t="s">
        <v>84</v>
      </c>
      <c r="D88" s="32"/>
      <c r="E88" s="30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19" t="s">
        <v>85</v>
      </c>
      <c r="D90" s="20" t="s">
        <v>67</v>
      </c>
      <c r="E90" s="20" t="s">
        <v>68</v>
      </c>
      <c r="F90" s="5"/>
    </row>
    <row r="91" spans="1:6" ht="12.75">
      <c r="A91" s="5"/>
      <c r="B91" s="5"/>
      <c r="C91" s="11" t="s">
        <v>86</v>
      </c>
      <c r="D91" s="28"/>
      <c r="E91" s="28"/>
      <c r="F91" s="5"/>
    </row>
    <row r="92" spans="1:6" ht="12.75">
      <c r="A92" s="5"/>
      <c r="B92" s="5"/>
      <c r="C92" s="11" t="s">
        <v>87</v>
      </c>
      <c r="D92" s="28"/>
      <c r="E92" s="30"/>
      <c r="F92" s="5"/>
    </row>
    <row r="93" spans="1:6" ht="12.75">
      <c r="A93" s="5"/>
      <c r="B93" s="5"/>
      <c r="C93" s="11" t="s">
        <v>88</v>
      </c>
      <c r="D93" s="28"/>
      <c r="E93" s="30"/>
      <c r="F93" s="5"/>
    </row>
    <row r="94" spans="1:6" ht="12.75">
      <c r="A94" s="5"/>
      <c r="B94" s="5"/>
      <c r="C94" s="11" t="s">
        <v>89</v>
      </c>
      <c r="D94" s="28"/>
      <c r="E94" s="30"/>
      <c r="F94" s="5"/>
    </row>
    <row r="95" spans="1:6" ht="12.75">
      <c r="A95" s="5"/>
      <c r="B95" s="5"/>
      <c r="C95" s="11" t="s">
        <v>90</v>
      </c>
      <c r="D95" s="28"/>
      <c r="E95" s="30"/>
      <c r="F95" s="5"/>
    </row>
    <row r="96" spans="1:6" ht="12.75">
      <c r="A96" s="5"/>
      <c r="B96" s="5"/>
      <c r="C96" s="11" t="s">
        <v>91</v>
      </c>
      <c r="D96" s="28"/>
      <c r="E96" s="30"/>
      <c r="F96" s="5"/>
    </row>
    <row r="97" spans="1:6" ht="12.75">
      <c r="A97" s="5"/>
      <c r="B97" s="5"/>
      <c r="C97" s="5"/>
      <c r="D97" s="5"/>
      <c r="E97" s="5"/>
      <c r="F97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9" sqref="D19"/>
    </sheetView>
  </sheetViews>
  <sheetFormatPr defaultColWidth="11.421875" defaultRowHeight="12.75"/>
  <cols>
    <col min="1" max="1" width="7.7109375" style="0" customWidth="1"/>
    <col min="2" max="2" width="45.8515625" style="0" customWidth="1"/>
    <col min="4" max="4" width="19.7109375" style="0" customWidth="1"/>
    <col min="5" max="5" width="3.7109375" style="0" customWidth="1"/>
    <col min="6" max="6" width="10.2812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26.25">
      <c r="A2" s="5"/>
      <c r="B2" s="40" t="s">
        <v>92</v>
      </c>
      <c r="C2" s="40"/>
      <c r="D2" s="5"/>
      <c r="E2" s="5"/>
      <c r="F2" s="5"/>
    </row>
    <row r="3" spans="1:6" ht="12.75">
      <c r="A3" s="5"/>
      <c r="B3" s="6"/>
      <c r="C3" s="6"/>
      <c r="D3" s="41"/>
      <c r="E3" s="5"/>
      <c r="F3" s="5"/>
    </row>
    <row r="4" spans="1:6" ht="12.75">
      <c r="A4" s="5"/>
      <c r="B4" s="42" t="s">
        <v>93</v>
      </c>
      <c r="C4" s="8"/>
      <c r="D4" s="10" t="s">
        <v>94</v>
      </c>
      <c r="E4" s="8"/>
      <c r="F4" s="5"/>
    </row>
    <row r="5" spans="1:6" ht="12.75">
      <c r="A5" s="5"/>
      <c r="B5" s="6"/>
      <c r="C5" s="6"/>
      <c r="D5" s="41"/>
      <c r="E5" s="5"/>
      <c r="F5" s="5"/>
    </row>
    <row r="6" spans="1:6" ht="12.75">
      <c r="A6" s="5"/>
      <c r="B6" s="6" t="s">
        <v>95</v>
      </c>
      <c r="C6" s="6"/>
      <c r="D6" s="43">
        <v>1</v>
      </c>
      <c r="E6" s="5"/>
      <c r="F6" s="5"/>
    </row>
    <row r="7" spans="1:6" ht="12.75">
      <c r="A7" s="5"/>
      <c r="B7" s="6"/>
      <c r="C7" s="6"/>
      <c r="D7" s="6"/>
      <c r="E7" s="38"/>
      <c r="F7" s="5"/>
    </row>
    <row r="8" spans="1:6" ht="12.75">
      <c r="A8" s="5"/>
      <c r="B8" s="6" t="s">
        <v>96</v>
      </c>
      <c r="C8" s="6"/>
      <c r="D8" s="43">
        <v>3</v>
      </c>
      <c r="E8" s="5"/>
      <c r="F8" s="5"/>
    </row>
    <row r="9" spans="1:6" ht="12.75">
      <c r="A9" s="5"/>
      <c r="B9" s="6"/>
      <c r="C9" s="6"/>
      <c r="D9" s="44"/>
      <c r="E9" s="5"/>
      <c r="F9" s="5"/>
    </row>
    <row r="10" spans="1:6" ht="12.75">
      <c r="A10" s="5"/>
      <c r="B10" s="5"/>
      <c r="C10" s="5"/>
      <c r="D10" s="13"/>
      <c r="E10" s="5"/>
      <c r="F10" s="5"/>
    </row>
    <row r="11" spans="1:6" ht="12.75">
      <c r="A11" s="5"/>
      <c r="B11" s="5"/>
      <c r="C11" s="5"/>
      <c r="D11" s="13"/>
      <c r="E11" s="5"/>
      <c r="F11" s="5"/>
    </row>
    <row r="12" spans="1:6" ht="26.25">
      <c r="A12" s="5"/>
      <c r="B12" s="40" t="s">
        <v>97</v>
      </c>
      <c r="C12" s="5"/>
      <c r="D12" s="13"/>
      <c r="E12" s="5"/>
      <c r="F12" s="5"/>
    </row>
    <row r="13" spans="1:6" ht="12.75">
      <c r="A13" s="5"/>
      <c r="B13" s="5"/>
      <c r="C13" s="5"/>
      <c r="D13" s="13"/>
      <c r="E13" s="5"/>
      <c r="F13" s="5"/>
    </row>
    <row r="14" spans="1:6" ht="12.75">
      <c r="A14" s="5"/>
      <c r="B14" s="5"/>
      <c r="C14" s="5"/>
      <c r="D14" s="13"/>
      <c r="E14" s="5"/>
      <c r="F14" s="5"/>
    </row>
    <row r="15" spans="1:6" ht="12.75">
      <c r="A15" s="5"/>
      <c r="B15" s="45" t="s">
        <v>98</v>
      </c>
      <c r="C15" s="45"/>
      <c r="D15" s="46">
        <f>IF(D8=1,'Synthèse des coûts'!D63,IF(D8=2,'Synthèse des coûts'!D65,'Synthèse des coûts'!D67))</f>
        <v>0</v>
      </c>
      <c r="E15" s="47"/>
      <c r="F15" s="5"/>
    </row>
    <row r="16" spans="1:6" ht="12.75">
      <c r="A16" s="5"/>
      <c r="B16" s="5"/>
      <c r="C16" s="5"/>
      <c r="D16" s="48"/>
      <c r="E16" s="5"/>
      <c r="F16" s="5"/>
    </row>
    <row r="17" spans="1:6" ht="12.75">
      <c r="A17" s="5"/>
      <c r="B17" s="45" t="s">
        <v>99</v>
      </c>
      <c r="C17" s="45"/>
      <c r="D17" s="47">
        <f>IF(D8=1,'Synthèse des revenus'!C26,IF(D8=2,'Synthèse des revenus'!C28,'Synthèse des revenus'!C30))</f>
        <v>0</v>
      </c>
      <c r="E17" s="47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42" t="s">
        <v>100</v>
      </c>
      <c r="C19" s="42"/>
      <c r="D19" s="49">
        <f>D15-D17</f>
        <v>0</v>
      </c>
      <c r="E19" s="42"/>
      <c r="F19" s="5"/>
    </row>
    <row r="20" spans="1:6" ht="12.75">
      <c r="A20" s="5"/>
      <c r="B20" s="5"/>
      <c r="C20" s="5"/>
      <c r="D20" s="5"/>
      <c r="E20" s="5"/>
      <c r="F20" s="5"/>
    </row>
    <row r="21" spans="2:6" ht="7.5" customHeight="1" hidden="1">
      <c r="B21" s="5"/>
      <c r="C21" s="5"/>
      <c r="D21" s="5"/>
      <c r="E21" s="5"/>
      <c r="F21" s="5"/>
    </row>
    <row r="22" spans="1:6" ht="0.75" customHeight="1">
      <c r="A22" s="5" t="s">
        <v>101</v>
      </c>
      <c r="B22" s="5"/>
      <c r="C22" s="5"/>
      <c r="D22" s="5" t="s">
        <v>102</v>
      </c>
      <c r="E22" s="5"/>
      <c r="F22" s="5"/>
    </row>
    <row r="23" spans="1:6" ht="27" customHeight="1" hidden="1">
      <c r="A23" t="s">
        <v>103</v>
      </c>
      <c r="D23" t="s">
        <v>104</v>
      </c>
      <c r="F23" s="5"/>
    </row>
    <row r="24" spans="1:6" ht="28.5" customHeight="1" hidden="1">
      <c r="A24" s="5" t="s">
        <v>105</v>
      </c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 hidden="1">
      <c r="A27" s="5"/>
      <c r="B27" s="5"/>
      <c r="C27" s="5">
        <v>36</v>
      </c>
      <c r="D27" s="5"/>
      <c r="E27" s="5"/>
      <c r="F27" s="5"/>
    </row>
    <row r="28" spans="1:6" ht="12.75" hidden="1">
      <c r="A28" s="5"/>
      <c r="B28" s="5"/>
      <c r="C28" s="5">
        <v>48</v>
      </c>
      <c r="D28" s="5"/>
      <c r="E28" s="5"/>
      <c r="F28" s="5"/>
    </row>
    <row r="29" spans="1:6" ht="12.75" hidden="1">
      <c r="A29" s="5"/>
      <c r="B29" s="5"/>
      <c r="C29" s="5"/>
      <c r="D29" s="5"/>
      <c r="E29" s="5"/>
      <c r="F29" s="5"/>
    </row>
  </sheetData>
  <printOptions/>
  <pageMargins left="0.75" right="0.75" top="1" bottom="1" header="0.4921259845" footer="0.4921259845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4.140625" style="0" customWidth="1"/>
    <col min="2" max="2" width="68.140625" style="0" customWidth="1"/>
    <col min="3" max="3" width="12.57421875" style="0" customWidth="1"/>
    <col min="4" max="4" width="2.7109375" style="0" customWidth="1"/>
  </cols>
  <sheetData>
    <row r="1" spans="1:5" ht="12.75">
      <c r="A1" s="5"/>
      <c r="B1" s="5"/>
      <c r="C1" s="5"/>
      <c r="D1" s="5"/>
      <c r="E1" s="5"/>
    </row>
    <row r="2" spans="1:5" ht="20.25">
      <c r="A2" s="5"/>
      <c r="B2" s="50" t="s">
        <v>106</v>
      </c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8" t="s">
        <v>107</v>
      </c>
      <c r="C4" s="51"/>
      <c r="D4" s="51"/>
      <c r="E4" s="5"/>
    </row>
    <row r="5" spans="1:5" ht="12.75">
      <c r="A5" s="5"/>
      <c r="B5" s="6" t="s">
        <v>69</v>
      </c>
      <c r="C5" s="52">
        <f>'Données de coûts-revenus FAI'!D71</f>
        <v>0</v>
      </c>
      <c r="D5" s="52"/>
      <c r="E5" s="5"/>
    </row>
    <row r="6" spans="1:5" ht="12.75">
      <c r="A6" s="5"/>
      <c r="B6" s="6" t="s">
        <v>70</v>
      </c>
      <c r="C6" s="52">
        <f>'Données de coûts-revenus FAI'!D72</f>
        <v>0</v>
      </c>
      <c r="D6" s="52"/>
      <c r="E6" s="5"/>
    </row>
    <row r="7" spans="1:5" ht="12.75">
      <c r="A7" s="5"/>
      <c r="B7" s="6" t="s">
        <v>71</v>
      </c>
      <c r="C7" s="52">
        <f>'Données de coûts-revenus FAI'!D73</f>
        <v>0</v>
      </c>
      <c r="D7" s="52"/>
      <c r="E7" s="5"/>
    </row>
    <row r="8" spans="1:5" ht="12.75">
      <c r="A8" s="5"/>
      <c r="B8" s="6" t="s">
        <v>72</v>
      </c>
      <c r="C8" s="52">
        <f>'Données de coûts-revenus FAI'!D74</f>
        <v>0</v>
      </c>
      <c r="D8" s="52"/>
      <c r="E8" s="5"/>
    </row>
    <row r="9" spans="1:5" ht="12.75">
      <c r="A9" s="5"/>
      <c r="B9" s="6" t="s">
        <v>108</v>
      </c>
      <c r="C9" s="52">
        <f>'Données de coûts-revenus FAI'!D75/12*'Données de coûts-revenus FAI'!D4/(1+'Données de coûts-revenus FAI'!D4)/(1-(1+'Données de coûts-revenus FAI'!D4)^(-'Données de coûts-revenus FAI'!D5/12))/(1+'Données de coûts-revenus FAI'!D4)^('Données de coûts-revenus FAI'!D5/12/2)</f>
        <v>0</v>
      </c>
      <c r="D9" s="52"/>
      <c r="E9" s="5"/>
    </row>
    <row r="10" spans="1:5" ht="13.5" customHeight="1">
      <c r="A10" s="5"/>
      <c r="B10" s="6" t="s">
        <v>109</v>
      </c>
      <c r="C10" s="52">
        <f>'Données de coûts-revenus FAI'!D79</f>
        <v>0</v>
      </c>
      <c r="D10" s="52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8" t="s">
        <v>110</v>
      </c>
      <c r="C12" s="51"/>
      <c r="D12" s="51"/>
      <c r="E12" s="5"/>
    </row>
    <row r="13" spans="1:5" ht="12.75">
      <c r="A13" s="5"/>
      <c r="B13" s="6" t="s">
        <v>111</v>
      </c>
      <c r="C13" s="52">
        <f>'Données de coûts-revenus FAI'!D82</f>
        <v>0</v>
      </c>
      <c r="D13" s="52"/>
      <c r="E13" s="5"/>
    </row>
    <row r="14" spans="1:5" ht="12.75">
      <c r="A14" s="5"/>
      <c r="B14" s="6" t="s">
        <v>112</v>
      </c>
      <c r="C14" s="52">
        <f>'Données de coûts-revenus FAI'!D83</f>
        <v>0</v>
      </c>
      <c r="D14" s="52"/>
      <c r="E14" s="5"/>
    </row>
    <row r="15" spans="1:5" ht="12.75">
      <c r="A15" s="5"/>
      <c r="B15" s="53" t="s">
        <v>113</v>
      </c>
      <c r="C15" s="54">
        <f>C14+C13</f>
        <v>0</v>
      </c>
      <c r="D15" s="54"/>
      <c r="E15" s="5"/>
    </row>
    <row r="16" spans="1:5" ht="12.75">
      <c r="A16" s="5"/>
      <c r="B16" s="6"/>
      <c r="C16" s="52"/>
      <c r="D16" s="52"/>
      <c r="E16" s="5"/>
    </row>
    <row r="17" spans="1:5" ht="12.75">
      <c r="A17" s="5"/>
      <c r="B17" s="8" t="s">
        <v>114</v>
      </c>
      <c r="C17" s="51"/>
      <c r="D17" s="51"/>
      <c r="E17" s="5"/>
    </row>
    <row r="18" spans="1:5" ht="12.75">
      <c r="A18" s="5"/>
      <c r="B18" s="6" t="s">
        <v>115</v>
      </c>
      <c r="C18" s="52">
        <f>'Données de coûts-revenus FAI'!D91</f>
        <v>0</v>
      </c>
      <c r="D18" s="52"/>
      <c r="E18" s="5"/>
    </row>
    <row r="19" spans="1:5" ht="12.75">
      <c r="A19" s="5"/>
      <c r="B19" s="6" t="s">
        <v>87</v>
      </c>
      <c r="C19" s="52">
        <f>'Données de coûts-revenus FAI'!D92</f>
        <v>0</v>
      </c>
      <c r="D19" s="52"/>
      <c r="E19" s="5"/>
    </row>
    <row r="20" spans="1:5" ht="12.75">
      <c r="A20" s="5"/>
      <c r="B20" s="6" t="s">
        <v>88</v>
      </c>
      <c r="C20" s="52">
        <f>'Données de coûts-revenus FAI'!D93</f>
        <v>0</v>
      </c>
      <c r="D20" s="52"/>
      <c r="E20" s="5"/>
    </row>
    <row r="21" spans="1:5" ht="12.75">
      <c r="A21" s="5"/>
      <c r="B21" s="6" t="s">
        <v>89</v>
      </c>
      <c r="C21" s="52">
        <f>'Données de coûts-revenus FAI'!D94</f>
        <v>0</v>
      </c>
      <c r="D21" s="52"/>
      <c r="E21" s="5"/>
    </row>
    <row r="22" spans="1:5" ht="12.75">
      <c r="A22" s="5"/>
      <c r="B22" s="6" t="s">
        <v>90</v>
      </c>
      <c r="C22" s="52">
        <f>'Données de coûts-revenus FAI'!D95</f>
        <v>0</v>
      </c>
      <c r="D22" s="52"/>
      <c r="E22" s="5"/>
    </row>
    <row r="23" spans="1:5" ht="12.75">
      <c r="A23" s="5"/>
      <c r="B23" s="6" t="s">
        <v>91</v>
      </c>
      <c r="C23" s="52">
        <f>'Données de coûts-revenus FAI'!D96</f>
        <v>0</v>
      </c>
      <c r="D23" s="52"/>
      <c r="E23" s="5"/>
    </row>
    <row r="24" spans="1:5" ht="12.75">
      <c r="A24" s="5"/>
      <c r="B24" s="53" t="s">
        <v>116</v>
      </c>
      <c r="C24" s="54">
        <f>SUM(C18:C23)</f>
        <v>0</v>
      </c>
      <c r="D24" s="54"/>
      <c r="E24" s="5"/>
    </row>
    <row r="25" spans="1:5" ht="12.75">
      <c r="A25" s="5"/>
      <c r="B25" s="6"/>
      <c r="C25" s="52"/>
      <c r="D25" s="52"/>
      <c r="E25" s="5"/>
    </row>
    <row r="26" spans="1:5" ht="12.75">
      <c r="A26" s="5"/>
      <c r="B26" s="45" t="s">
        <v>117</v>
      </c>
      <c r="C26" s="47">
        <f>SUM(C5:C10)</f>
        <v>0</v>
      </c>
      <c r="D26" s="47"/>
      <c r="E26" s="5"/>
    </row>
    <row r="27" spans="1:5" ht="12.75">
      <c r="A27" s="5"/>
      <c r="B27" s="6"/>
      <c r="C27" s="52"/>
      <c r="D27" s="52"/>
      <c r="E27" s="5"/>
    </row>
    <row r="28" spans="1:5" ht="12.75">
      <c r="A28" s="5"/>
      <c r="B28" s="45" t="s">
        <v>118</v>
      </c>
      <c r="C28" s="47">
        <f>C26+C15</f>
        <v>0</v>
      </c>
      <c r="D28" s="47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45" t="s">
        <v>119</v>
      </c>
      <c r="C30" s="47">
        <f>C28+C24</f>
        <v>0</v>
      </c>
      <c r="D30" s="47"/>
      <c r="E30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:G11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81.28125" style="0" customWidth="1"/>
    <col min="4" max="4" width="12.0039062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20.25">
      <c r="A2" s="5"/>
      <c r="B2" s="50" t="s">
        <v>120</v>
      </c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8" t="s">
        <v>121</v>
      </c>
      <c r="C4" s="8"/>
      <c r="D4" s="51"/>
      <c r="E4" s="51"/>
      <c r="F4" s="5"/>
    </row>
    <row r="5" spans="1:6" ht="12.75">
      <c r="A5" s="5"/>
      <c r="B5" s="5"/>
      <c r="C5" s="38"/>
      <c r="D5" s="55"/>
      <c r="E5" s="55"/>
      <c r="F5" s="5"/>
    </row>
    <row r="6" spans="1:6" ht="12.75">
      <c r="A6" s="5"/>
      <c r="B6" s="5"/>
      <c r="C6" s="56" t="s">
        <v>122</v>
      </c>
      <c r="D6" s="57"/>
      <c r="E6" s="57"/>
      <c r="F6" s="5"/>
    </row>
    <row r="7" spans="1:6" ht="12.75">
      <c r="A7" s="5"/>
      <c r="B7" s="5"/>
      <c r="C7" s="6" t="s">
        <v>123</v>
      </c>
      <c r="D7" s="52">
        <f>'Données de coûts-revenus FAI'!D11</f>
        <v>0</v>
      </c>
      <c r="E7" s="52"/>
      <c r="F7" s="5"/>
    </row>
    <row r="8" spans="1:6" ht="12.75">
      <c r="A8" s="5"/>
      <c r="B8" s="5"/>
      <c r="C8" s="6" t="s">
        <v>18</v>
      </c>
      <c r="D8" s="52">
        <f>'Données de coûts-revenus FAI'!D12</f>
        <v>0</v>
      </c>
      <c r="E8" s="52"/>
      <c r="F8" s="5"/>
    </row>
    <row r="9" spans="1:6" ht="12.75">
      <c r="A9" s="5"/>
      <c r="B9" s="5"/>
      <c r="C9" s="6" t="s">
        <v>19</v>
      </c>
      <c r="D9" s="52">
        <f>'Données de coûts-revenus FAI'!D13</f>
        <v>0</v>
      </c>
      <c r="E9" s="52"/>
      <c r="F9" s="5"/>
    </row>
    <row r="10" spans="1:6" ht="12.75">
      <c r="A10" s="5"/>
      <c r="B10" s="5"/>
      <c r="C10" s="6" t="s">
        <v>20</v>
      </c>
      <c r="D10" s="52">
        <f>'Données de coûts-revenus FAI'!D14</f>
        <v>0</v>
      </c>
      <c r="E10" s="52"/>
      <c r="F10" s="5"/>
    </row>
    <row r="11" spans="1:6" ht="12.75">
      <c r="A11" s="5"/>
      <c r="B11" s="5"/>
      <c r="C11" s="53" t="s">
        <v>124</v>
      </c>
      <c r="D11" s="54">
        <f>SUM(D7:D10)</f>
        <v>0</v>
      </c>
      <c r="E11" s="52"/>
      <c r="F11" s="5"/>
    </row>
    <row r="12" spans="1:6" ht="12.75">
      <c r="A12" s="5"/>
      <c r="B12" s="5"/>
      <c r="C12" s="6"/>
      <c r="D12" s="52"/>
      <c r="E12" s="52"/>
      <c r="F12" s="5"/>
    </row>
    <row r="13" spans="1:6" ht="12.75">
      <c r="A13" s="5"/>
      <c r="B13" s="5"/>
      <c r="C13" s="6" t="s">
        <v>125</v>
      </c>
      <c r="D13" s="52">
        <f>'Données de coûts-revenus FAI'!D15</f>
        <v>0</v>
      </c>
      <c r="E13" s="52"/>
      <c r="F13" s="5"/>
    </row>
    <row r="14" spans="1:6" ht="12.75">
      <c r="A14" s="5"/>
      <c r="B14" s="5"/>
      <c r="C14" s="6" t="s">
        <v>126</v>
      </c>
      <c r="D14" s="52">
        <f>'Données de coûts-revenus FAI'!D16</f>
        <v>0</v>
      </c>
      <c r="E14" s="52"/>
      <c r="F14" s="5"/>
    </row>
    <row r="15" spans="1:6" ht="12.75">
      <c r="A15" s="5"/>
      <c r="B15" s="5"/>
      <c r="C15" s="53" t="s">
        <v>127</v>
      </c>
      <c r="D15" s="54">
        <f>D11+D13+D14</f>
        <v>0</v>
      </c>
      <c r="E15" s="54"/>
      <c r="F15" s="5"/>
    </row>
    <row r="16" spans="1:6" ht="12.75">
      <c r="A16" s="5"/>
      <c r="B16" s="5"/>
      <c r="C16" s="53"/>
      <c r="D16" s="54"/>
      <c r="E16" s="54"/>
      <c r="F16" s="5"/>
    </row>
    <row r="17" spans="1:6" ht="12.75">
      <c r="A17" s="5"/>
      <c r="B17" s="5"/>
      <c r="C17" s="53" t="s">
        <v>128</v>
      </c>
      <c r="D17" s="58">
        <f>'Synthèse des coûts'!D15/12*'Données de coûts-revenus FAI'!D4/(1+'Données de coûts-revenus FAI'!D4)/(1-(1+'Données de coûts-revenus FAI'!D4)^(-'Données de coûts-revenus FAI'!D5/12))</f>
        <v>0</v>
      </c>
      <c r="E17" s="54"/>
      <c r="F17" s="5"/>
    </row>
    <row r="18" spans="1:6" ht="12.75">
      <c r="A18" s="5"/>
      <c r="B18" s="5"/>
      <c r="C18" s="5"/>
      <c r="D18" s="59"/>
      <c r="E18" s="59"/>
      <c r="F18" s="5"/>
    </row>
    <row r="19" spans="1:6" ht="12.75">
      <c r="A19" s="5"/>
      <c r="B19" s="5"/>
      <c r="C19" s="56" t="s">
        <v>129</v>
      </c>
      <c r="D19" s="60"/>
      <c r="E19" s="60"/>
      <c r="F19" s="5"/>
    </row>
    <row r="20" spans="1:6" ht="12.75">
      <c r="A20" s="5"/>
      <c r="B20" s="5"/>
      <c r="C20" s="6" t="s">
        <v>130</v>
      </c>
      <c r="D20" s="52">
        <f>'Données de coûts-revenus FAI'!D20</f>
        <v>0</v>
      </c>
      <c r="E20" s="52"/>
      <c r="F20" s="5"/>
    </row>
    <row r="21" spans="1:6" ht="12.75">
      <c r="A21" s="5"/>
      <c r="B21" s="5"/>
      <c r="C21" s="6" t="s">
        <v>26</v>
      </c>
      <c r="D21" s="52">
        <f>'Données de coûts-revenus FAI'!D21</f>
        <v>0</v>
      </c>
      <c r="E21" s="52"/>
      <c r="F21" s="5"/>
    </row>
    <row r="22" spans="1:6" ht="12.75">
      <c r="A22" s="5"/>
      <c r="B22" s="5"/>
      <c r="C22" s="6" t="s">
        <v>131</v>
      </c>
      <c r="D22" s="52">
        <f>'Données de coûts-revenus FAI'!D22</f>
        <v>0</v>
      </c>
      <c r="E22" s="52"/>
      <c r="F22" s="5"/>
    </row>
    <row r="23" spans="1:6" ht="12.75">
      <c r="A23" s="5"/>
      <c r="B23" s="5"/>
      <c r="C23" s="6" t="s">
        <v>23</v>
      </c>
      <c r="D23" s="61">
        <f>'Données de coûts-revenus FAI'!D17/12*'Données de coûts-revenus FAI'!D4/(1+'Données de coûts-revenus FAI'!D4)/(1-(1+'Données de coûts-revenus FAI'!D4)^(-'Données de coûts-revenus FAI'!D5/12))/(1+'Données de coûts-revenus FAI'!D4)^('Données de coûts-revenus FAI'!D5/12/2)</f>
        <v>0</v>
      </c>
      <c r="E23" s="52"/>
      <c r="F23" s="5"/>
    </row>
    <row r="24" spans="1:6" ht="12.75">
      <c r="A24" s="5"/>
      <c r="B24" s="5"/>
      <c r="C24" s="53" t="s">
        <v>132</v>
      </c>
      <c r="D24" s="54">
        <f>SUM(D20:D23)</f>
        <v>0</v>
      </c>
      <c r="E24" s="54"/>
      <c r="F24" s="5"/>
    </row>
    <row r="25" spans="1:6" ht="12.75">
      <c r="A25" s="5"/>
      <c r="B25" s="5"/>
      <c r="C25" s="5"/>
      <c r="D25" s="59"/>
      <c r="E25" s="59"/>
      <c r="F25" s="5"/>
    </row>
    <row r="26" spans="1:6" ht="12.75">
      <c r="A26" s="5"/>
      <c r="B26" s="5"/>
      <c r="C26" s="56" t="s">
        <v>133</v>
      </c>
      <c r="D26" s="60"/>
      <c r="E26" s="60"/>
      <c r="F26" s="5"/>
    </row>
    <row r="27" spans="1:6" ht="12.75">
      <c r="A27" s="5"/>
      <c r="B27" s="5"/>
      <c r="C27" s="6" t="s">
        <v>134</v>
      </c>
      <c r="D27" s="52">
        <f>'Données de coûts-revenus FAI'!D25</f>
        <v>0</v>
      </c>
      <c r="E27" s="52"/>
      <c r="F27" s="5"/>
    </row>
    <row r="28" spans="1:6" ht="12.75">
      <c r="A28" s="5"/>
      <c r="B28" s="5"/>
      <c r="C28" s="6" t="s">
        <v>30</v>
      </c>
      <c r="D28" s="52">
        <f>'Données de coûts-revenus FAI'!D26</f>
        <v>0</v>
      </c>
      <c r="E28" s="52"/>
      <c r="F28" s="5"/>
    </row>
    <row r="29" spans="1:6" ht="12.75">
      <c r="A29" s="5"/>
      <c r="B29" s="5"/>
      <c r="C29" s="53" t="s">
        <v>135</v>
      </c>
      <c r="D29" s="54">
        <f>SUM(D27:D28)</f>
        <v>0</v>
      </c>
      <c r="E29" s="54"/>
      <c r="F29" s="5"/>
    </row>
    <row r="30" spans="1:6" ht="12.75">
      <c r="A30" s="5"/>
      <c r="B30" s="5"/>
      <c r="C30" s="53"/>
      <c r="D30" s="54"/>
      <c r="E30" s="54"/>
      <c r="F30" s="5"/>
    </row>
    <row r="31" spans="1:6" ht="12.75">
      <c r="A31" s="5"/>
      <c r="B31" s="5"/>
      <c r="C31" s="62" t="s">
        <v>136</v>
      </c>
      <c r="D31" s="60"/>
      <c r="E31" s="60"/>
      <c r="F31" s="5"/>
    </row>
    <row r="32" spans="1:6" ht="12.75">
      <c r="A32" s="5"/>
      <c r="B32" s="5"/>
      <c r="C32" s="6" t="s">
        <v>35</v>
      </c>
      <c r="D32" s="52">
        <f>'Données de coûts-revenus FAI'!D32</f>
        <v>0</v>
      </c>
      <c r="E32" s="52"/>
      <c r="F32" s="5"/>
    </row>
    <row r="33" spans="1:6" ht="12.75">
      <c r="A33" s="5"/>
      <c r="B33" s="5"/>
      <c r="C33" s="6" t="s">
        <v>36</v>
      </c>
      <c r="D33" s="52">
        <f>'Données de coûts-revenus FAI'!D33</f>
        <v>0</v>
      </c>
      <c r="E33" s="52"/>
      <c r="F33" s="5"/>
    </row>
    <row r="34" spans="1:6" ht="12.75">
      <c r="A34" s="5"/>
      <c r="B34" s="5"/>
      <c r="C34" s="6" t="s">
        <v>37</v>
      </c>
      <c r="D34" s="52">
        <f>'Données de coûts-revenus FAI'!D34</f>
        <v>0</v>
      </c>
      <c r="E34" s="52"/>
      <c r="F34" s="5"/>
    </row>
    <row r="35" spans="1:6" ht="12.75">
      <c r="A35" s="5"/>
      <c r="B35" s="5"/>
      <c r="C35" s="6" t="s">
        <v>38</v>
      </c>
      <c r="D35" s="52">
        <f>'Données de coûts-revenus FAI'!D35</f>
        <v>0</v>
      </c>
      <c r="E35" s="52"/>
      <c r="F35" s="5"/>
    </row>
    <row r="36" spans="1:6" ht="12.75">
      <c r="A36" s="5"/>
      <c r="B36" s="5"/>
      <c r="C36" s="53" t="s">
        <v>137</v>
      </c>
      <c r="D36" s="54">
        <f>SUM(D32:D35)</f>
        <v>0</v>
      </c>
      <c r="E36" s="54"/>
      <c r="F36" s="5"/>
    </row>
    <row r="37" spans="1:6" ht="12.75">
      <c r="A37" s="5"/>
      <c r="B37" s="5"/>
      <c r="C37" s="5"/>
      <c r="D37" s="59"/>
      <c r="E37" s="59"/>
      <c r="F37" s="5"/>
    </row>
    <row r="38" spans="1:6" ht="12.75">
      <c r="A38" s="5"/>
      <c r="B38" s="8" t="s">
        <v>138</v>
      </c>
      <c r="C38" s="8"/>
      <c r="D38" s="51"/>
      <c r="E38" s="51"/>
      <c r="F38" s="5"/>
    </row>
    <row r="39" spans="1:6" ht="12.75">
      <c r="A39" s="5"/>
      <c r="B39" s="5"/>
      <c r="C39" s="6" t="s">
        <v>139</v>
      </c>
      <c r="D39" s="52">
        <f>'Données de coûts-revenus FAI'!D38</f>
        <v>0</v>
      </c>
      <c r="E39" s="52"/>
      <c r="F39" s="5"/>
    </row>
    <row r="40" spans="1:6" ht="12.75">
      <c r="A40" s="5"/>
      <c r="B40" s="5"/>
      <c r="C40" s="6" t="s">
        <v>41</v>
      </c>
      <c r="D40" s="52">
        <f>'Données de coûts-revenus FAI'!D39</f>
        <v>0</v>
      </c>
      <c r="E40" s="52"/>
      <c r="F40" s="5"/>
    </row>
    <row r="41" spans="1:6" ht="12.75">
      <c r="A41" s="5"/>
      <c r="B41" s="5"/>
      <c r="C41" s="53" t="s">
        <v>140</v>
      </c>
      <c r="D41" s="54">
        <f>D39+D40</f>
        <v>0</v>
      </c>
      <c r="E41" s="54"/>
      <c r="F41" s="5"/>
    </row>
    <row r="42" spans="1:6" ht="12.75">
      <c r="A42" s="5"/>
      <c r="B42" s="5"/>
      <c r="C42" s="53"/>
      <c r="D42" s="54"/>
      <c r="E42" s="54"/>
      <c r="F42" s="5"/>
    </row>
    <row r="43" spans="1:6" ht="12.75">
      <c r="A43" s="5"/>
      <c r="B43" s="8" t="s">
        <v>141</v>
      </c>
      <c r="C43" s="8"/>
      <c r="D43" s="51"/>
      <c r="E43" s="51"/>
      <c r="F43" s="5"/>
    </row>
    <row r="44" spans="1:6" ht="12.75">
      <c r="A44" s="5"/>
      <c r="B44" s="5"/>
      <c r="C44" s="38"/>
      <c r="D44" s="55"/>
      <c r="E44" s="55"/>
      <c r="F44" s="5"/>
    </row>
    <row r="45" spans="1:6" ht="12.75">
      <c r="A45" s="5"/>
      <c r="B45" s="5"/>
      <c r="C45" s="62" t="s">
        <v>53</v>
      </c>
      <c r="D45" s="57"/>
      <c r="E45" s="57"/>
      <c r="F45" s="5"/>
    </row>
    <row r="46" spans="1:6" ht="12.75">
      <c r="A46" s="5"/>
      <c r="B46" s="5"/>
      <c r="C46" s="63" t="s">
        <v>54</v>
      </c>
      <c r="D46" s="52">
        <f>'Données de coûts-revenus FAI'!D53/12*'Données de coûts-revenus FAI'!D4/(1+'Données de coûts-revenus FAI'!D4)/(1-(1+'Données de coûts-revenus FAI'!D4)^(-'Données de coûts-revenus FAI'!D5/12))</f>
        <v>0</v>
      </c>
      <c r="E46" s="52"/>
      <c r="F46" s="5"/>
    </row>
    <row r="47" spans="1:6" ht="12.75">
      <c r="A47" s="5"/>
      <c r="B47" s="5"/>
      <c r="C47" s="63" t="s">
        <v>142</v>
      </c>
      <c r="D47" s="52">
        <f>'Données de coûts-revenus FAI'!D54</f>
        <v>0</v>
      </c>
      <c r="E47" s="52"/>
      <c r="F47" s="5"/>
    </row>
    <row r="48" spans="1:6" ht="12.75">
      <c r="A48" s="5"/>
      <c r="B48" s="5"/>
      <c r="C48" s="63" t="s">
        <v>56</v>
      </c>
      <c r="D48" s="52">
        <f>'Données de coûts-revenus FAI'!D55</f>
        <v>0</v>
      </c>
      <c r="E48" s="52"/>
      <c r="F48" s="5"/>
    </row>
    <row r="49" spans="1:6" ht="12.75">
      <c r="A49" s="5"/>
      <c r="B49" s="5"/>
      <c r="C49" s="63" t="s">
        <v>57</v>
      </c>
      <c r="D49" s="52">
        <f>'Données de coûts-revenus FAI'!D56</f>
        <v>0</v>
      </c>
      <c r="E49" s="52"/>
      <c r="F49" s="5"/>
    </row>
    <row r="50" spans="1:6" ht="12.75">
      <c r="A50" s="5"/>
      <c r="B50" s="5"/>
      <c r="C50" s="63" t="s">
        <v>58</v>
      </c>
      <c r="D50" s="52">
        <f>'Données de coûts-revenus FAI'!D57</f>
        <v>0</v>
      </c>
      <c r="E50" s="52"/>
      <c r="F50" s="5"/>
    </row>
    <row r="51" spans="1:6" ht="12.75">
      <c r="A51" s="5"/>
      <c r="B51" s="5"/>
      <c r="C51" s="63" t="s">
        <v>59</v>
      </c>
      <c r="D51" s="52">
        <f>'Données de coûts-revenus FAI'!D58</f>
        <v>0</v>
      </c>
      <c r="E51" s="52"/>
      <c r="F51" s="5"/>
    </row>
    <row r="52" spans="1:6" ht="12.75">
      <c r="A52" s="5"/>
      <c r="B52" s="5"/>
      <c r="C52" s="63" t="s">
        <v>60</v>
      </c>
      <c r="D52" s="52">
        <f>'Données de coûts-revenus FAI'!D59</f>
        <v>0</v>
      </c>
      <c r="E52" s="52"/>
      <c r="F52" s="5"/>
    </row>
    <row r="53" spans="1:6" ht="12.75">
      <c r="A53" s="5"/>
      <c r="B53" s="5"/>
      <c r="C53" s="53" t="s">
        <v>143</v>
      </c>
      <c r="D53" s="54">
        <f>SUM(D46:D52)</f>
        <v>0</v>
      </c>
      <c r="E53" s="54"/>
      <c r="F53" s="5"/>
    </row>
    <row r="54" spans="1:6" ht="12.75">
      <c r="A54" s="5"/>
      <c r="B54" s="5"/>
      <c r="C54" s="5"/>
      <c r="D54" s="59"/>
      <c r="E54" s="59"/>
      <c r="F54" s="5"/>
    </row>
    <row r="55" spans="1:6" ht="12.75">
      <c r="A55" s="5"/>
      <c r="B55" s="5"/>
      <c r="C55" s="62" t="s">
        <v>61</v>
      </c>
      <c r="D55" s="60"/>
      <c r="E55" s="60"/>
      <c r="F55" s="5"/>
    </row>
    <row r="56" spans="1:6" ht="12.75">
      <c r="A56" s="5"/>
      <c r="B56" s="5"/>
      <c r="C56" s="63" t="s">
        <v>62</v>
      </c>
      <c r="D56" s="52">
        <f>'Données de coûts-revenus FAI'!D62</f>
        <v>0</v>
      </c>
      <c r="E56" s="52"/>
      <c r="F56" s="5"/>
    </row>
    <row r="57" spans="1:6" ht="12.75">
      <c r="A57" s="5"/>
      <c r="B57" s="5"/>
      <c r="C57" s="63" t="s">
        <v>63</v>
      </c>
      <c r="D57" s="52">
        <f>'Données de coûts-revenus FAI'!D63</f>
        <v>0</v>
      </c>
      <c r="E57" s="52"/>
      <c r="F57" s="5"/>
    </row>
    <row r="58" spans="1:6" ht="12.75">
      <c r="A58" s="5"/>
      <c r="B58" s="5"/>
      <c r="C58" s="63" t="s">
        <v>58</v>
      </c>
      <c r="D58" s="52">
        <f>'Données de coûts-revenus FAI'!D64</f>
        <v>0</v>
      </c>
      <c r="E58" s="52"/>
      <c r="F58" s="5"/>
    </row>
    <row r="59" spans="1:6" ht="12.75">
      <c r="A59" s="5"/>
      <c r="B59" s="5"/>
      <c r="C59" s="63" t="s">
        <v>64</v>
      </c>
      <c r="D59" s="52">
        <f>'Données de coûts-revenus FAI'!D65</f>
        <v>0</v>
      </c>
      <c r="E59" s="52"/>
      <c r="F59" s="5"/>
    </row>
    <row r="60" spans="1:6" ht="12.75">
      <c r="A60" s="5"/>
      <c r="B60" s="5"/>
      <c r="C60" s="53" t="s">
        <v>144</v>
      </c>
      <c r="D60" s="54">
        <f>SUM(D56:D59)</f>
        <v>0</v>
      </c>
      <c r="E60" s="54"/>
      <c r="F60" s="5"/>
    </row>
    <row r="61" spans="1:6" ht="12.75">
      <c r="A61" s="5"/>
      <c r="B61" s="5"/>
      <c r="C61" s="53"/>
      <c r="D61" s="54"/>
      <c r="E61" s="54"/>
      <c r="F61" s="5"/>
    </row>
    <row r="62" spans="1:6" ht="12.75">
      <c r="A62" s="5"/>
      <c r="B62" s="5"/>
      <c r="C62" s="5"/>
      <c r="D62" s="59"/>
      <c r="E62" s="59"/>
      <c r="F62" s="5"/>
    </row>
    <row r="63" spans="1:6" ht="12.75">
      <c r="A63" s="5"/>
      <c r="B63" s="45" t="s">
        <v>145</v>
      </c>
      <c r="C63" s="45"/>
      <c r="D63" s="47">
        <f>(D29+D24+D17+D36)*(1+'Données de coûts-revenus FAI'!D6)</f>
        <v>0</v>
      </c>
      <c r="E63" s="47"/>
      <c r="F63" s="5"/>
    </row>
    <row r="64" spans="1:6" ht="12.75">
      <c r="A64" s="5"/>
      <c r="B64" s="5"/>
      <c r="C64" s="5"/>
      <c r="D64" s="59"/>
      <c r="E64" s="59"/>
      <c r="F64" s="5"/>
    </row>
    <row r="65" spans="1:6" ht="12.75">
      <c r="A65" s="5"/>
      <c r="B65" s="45" t="s">
        <v>146</v>
      </c>
      <c r="C65" s="45"/>
      <c r="D65" s="47">
        <f>D63+D41*(1+'Données de coûts-revenus FAI'!D6)</f>
        <v>0</v>
      </c>
      <c r="E65" s="47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45" t="s">
        <v>147</v>
      </c>
      <c r="C67" s="45"/>
      <c r="D67" s="47">
        <f>D65+(D60+D53)*(1+'Données de coûts-revenus FAI'!D6)</f>
        <v>0</v>
      </c>
      <c r="E67" s="47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PRIMAULT</dc:creator>
  <cp:keywords/>
  <dc:description/>
  <cp:lastModifiedBy>Igor PRIMAULT</cp:lastModifiedBy>
  <dcterms:created xsi:type="dcterms:W3CDTF">2007-10-09T07:38:33Z</dcterms:created>
  <dcterms:modified xsi:type="dcterms:W3CDTF">2007-10-09T07:39:40Z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