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_Osm\Enquêtes statistiques\Enquêtes annuelles\Annuel 2023\Questionnaire définitif\"/>
    </mc:Choice>
  </mc:AlternateContent>
  <xr:revisionPtr revIDLastSave="0" documentId="13_ncr:1_{9073F6C2-0F7D-40E6-81E3-4D5B3CDE7D09}" xr6:coauthVersionLast="36" xr6:coauthVersionMax="36" xr10:uidLastSave="{00000000-0000-0000-0000-000000000000}"/>
  <bookViews>
    <workbookView xWindow="615" yWindow="540" windowWidth="21855" windowHeight="10035" xr2:uid="{00000000-000D-0000-FFFF-FFFF00000000}"/>
  </bookViews>
  <sheets>
    <sheet name="DOM 2024" sheetId="1" r:id="rId1"/>
  </sheets>
  <definedNames>
    <definedName name="OBS_CA_1116.abc.GUA_TOTAL" localSheetId="0">'DOM 2024'!$C$42</definedName>
    <definedName name="OBS_CA_1116.abc.GUY_TOTAL" localSheetId="0">'DOM 2024'!$D$42</definedName>
    <definedName name="OBS_CA_1116.abc.MAR_TOTAL" localSheetId="0">'DOM 2024'!$B$42</definedName>
    <definedName name="OBS_CA_1116.abc.MAY_TOTAL" localSheetId="0">'DOM 2024'!$E$42</definedName>
    <definedName name="OBS_CA_1116.abc.REU_TOTAL" localSheetId="0">'DOM 2024'!$F$42</definedName>
    <definedName name="OBS_CA_1116.abc.SPM_TOTAL" localSheetId="0">'DOM 2024'!$G$42</definedName>
    <definedName name="OBS_CA_1116.abc_TOTAL" localSheetId="0">'DOM 2024'!$H$42</definedName>
    <definedName name="OBS_CA_1123.d.GUA_TOTAL" localSheetId="0">'DOM 2024'!$C$43</definedName>
    <definedName name="OBS_CA_1123.d.MAR_TOTAL" localSheetId="0">'DOM 2024'!$B$43</definedName>
    <definedName name="OBS_CA_1123.d_GUY_TOTAL" localSheetId="0">'DOM 2024'!$D$43</definedName>
    <definedName name="OBS_CA_1123.d_MAY_TOTAL" localSheetId="0">'DOM 2024'!$E$43</definedName>
    <definedName name="OBS_CA_1123.d_REU_TOTAL" localSheetId="0">'DOM 2024'!$F$43</definedName>
    <definedName name="OBS_CA_1123.d_SPM_TOTAL" localSheetId="0">'DOM 2024'!$G$43</definedName>
    <definedName name="OBS_CA_1123.d_TOTAL" localSheetId="0">'DOM 2024'!$H$43</definedName>
    <definedName name="OBS_CA_2123.GUA_TOTAL" localSheetId="0">#REF!</definedName>
    <definedName name="OBS_CA_2123.GUY_TOTAL" localSheetId="0">#REF!</definedName>
    <definedName name="OBS_CA_2123.MAR_TOTAL" localSheetId="0">#REF!</definedName>
    <definedName name="OBS_CA_2123.MAY_TOTAL" localSheetId="0">#REF!</definedName>
    <definedName name="OBS_CA_2123.REU_TOTAL" localSheetId="0">#REF!</definedName>
    <definedName name="OBS_CA_2123.SPM_TOTAL" localSheetId="0">#REF!</definedName>
    <definedName name="OBS_CA_2123_TOTAL" localSheetId="0">#REF!</definedName>
    <definedName name="OBS_DDP__84.b.AN_TOTAL" localSheetId="0">#REF!</definedName>
    <definedName name="OBS_DDP_84.b.AC.GUA_TOTAL" localSheetId="0">#REF!</definedName>
    <definedName name="OBS_DDP_84.b.AC.GUY_TOTAL" localSheetId="0">#REF!</definedName>
    <definedName name="OBS_DDP_84.b.AC.MAR_TOTAL" localSheetId="0">#REF!</definedName>
    <definedName name="OBS_DDP_84.b.AC.MAY_TOTAL" localSheetId="0">#REF!</definedName>
    <definedName name="OBS_DDP_84.b.AC.REU_TOTAL" localSheetId="0">#REF!</definedName>
    <definedName name="OBS_DDP_84.b.AC.SPM_TOTAL" localSheetId="0">#REF!</definedName>
    <definedName name="OBS_DDP_84.b.AC_TOTAL" localSheetId="0">#REF!</definedName>
    <definedName name="OBS_DDP_84.b.AN.GUA_TOTAL" localSheetId="0">#REF!</definedName>
    <definedName name="OBS_DDP_84.b.AN.GUY_TOTAL" localSheetId="0">#REF!</definedName>
    <definedName name="OBS_DDP_84.b.AN.MAR_TOTAL" localSheetId="0">#REF!</definedName>
    <definedName name="OBS_DDP_84.b.AN.MAY_TOTAL" localSheetId="0">#REF!</definedName>
    <definedName name="OBS_DDP_84.b.AN.REU_TOTAL" localSheetId="0">#REF!</definedName>
    <definedName name="OBS_DDP_84.b.AN.SPM_TOTAL" localSheetId="0">#REF!</definedName>
    <definedName name="OBS_PA_11.abc.GUA_TOTAL" localSheetId="0">'DOM 2024'!$C$13</definedName>
    <definedName name="OBS_PA_11.abc.GUY_TOTAL" localSheetId="0">'DOM 2024'!$D$13</definedName>
    <definedName name="OBS_PA_11.abc.MAR_TOTAL" localSheetId="0">'DOM 2024'!$B$13</definedName>
    <definedName name="OBS_PA_11.abc.MAY_TOTAL" localSheetId="0">'DOM 2024'!$E$13</definedName>
    <definedName name="OBS_PA_11.abc.REU_TOTAL" localSheetId="0">'DOM 2024'!$F$13</definedName>
    <definedName name="OBS_PA_11.abc.SPM_TOTAL" localSheetId="0">'DOM 2024'!$G$13</definedName>
    <definedName name="OBS_PA_11.abc_TOTAL" localSheetId="0">'DOM 2024'!$H$13</definedName>
    <definedName name="OBS_PA_11.d.GUA_TOTAL" localSheetId="0">'DOM 2024'!$C$14</definedName>
    <definedName name="OBS_PA_11.d.GUY_TOTAL" localSheetId="0">'DOM 2024'!$D$14</definedName>
    <definedName name="OBS_PA_11.d.MAR_TOTAL" localSheetId="0">'DOM 2024'!$B$14</definedName>
    <definedName name="OBS_PA_11.d.MAY_TOTAL" localSheetId="0">'DOM 2024'!$E$14</definedName>
    <definedName name="OBS_PA_11.d.REU_TOTAL" localSheetId="0">'DOM 2024'!$F$14</definedName>
    <definedName name="OBS_PA_11.d.SPM_TOTAL" localSheetId="0">'DOM 2024'!$G$14</definedName>
    <definedName name="OBS_PA_11.d_TOTAL" localSheetId="0">'DOM 2024'!$H$14</definedName>
    <definedName name="OBS_PA_11.g.GUA_TOTAL" localSheetId="0">'DOM 2024'!$C$17</definedName>
    <definedName name="OBS_PA_11.g.GUY_TOTAL" localSheetId="0">'DOM 2024'!$D$17</definedName>
    <definedName name="OBS_PA_11.g.MAR_TOTAL" localSheetId="0">'DOM 2024'!$B$17</definedName>
    <definedName name="OBS_PA_11.g.MAY_TOTAL" localSheetId="0">'DOM 2024'!$E$17</definedName>
    <definedName name="OBS_PA_11.g.REU_TOTAL" localSheetId="0">'DOM 2024'!$F$17</definedName>
    <definedName name="OBS_PA_11.g.SPM_TOTAL" localSheetId="0">'DOM 2024'!$G$17</definedName>
    <definedName name="OBS_PA_11.g_TOTAL" localSheetId="0">'DOM 2024'!$H$17</definedName>
    <definedName name="OBS_PA_11.GUA_TOTAL" localSheetId="0">'DOM 2024'!$C$15</definedName>
    <definedName name="OBS_PA_11.GUY_TOTAL" localSheetId="0">'DOM 2024'!$D$15</definedName>
    <definedName name="OBS_PA_11.h.GUA_TOTAL" localSheetId="0">#REF!</definedName>
    <definedName name="OBS_PA_11.h.GUY_TOTAL" localSheetId="0">#REF!</definedName>
    <definedName name="OBS_PA_11.h.MAR_TOTAL" localSheetId="0">#REF!</definedName>
    <definedName name="OBS_PA_11.h.MAY_TOTAL" localSheetId="0">#REF!</definedName>
    <definedName name="OBS_PA_11.h.REU_TOTAL" localSheetId="0">#REF!</definedName>
    <definedName name="OBS_PA_11.h.SPM_TOTAL" localSheetId="0">#REF!</definedName>
    <definedName name="OBS_PA_11.h_TOTAL" localSheetId="0">#REF!</definedName>
    <definedName name="OBS_PA_11.i.GUA_TOTAL" localSheetId="0">#REF!</definedName>
    <definedName name="OBS_PA_11.i.GUY_TOTAL" localSheetId="0">#REF!</definedName>
    <definedName name="OBS_PA_11.i.MAR_TOTAL" localSheetId="0">#REF!</definedName>
    <definedName name="OBS_PA_11.i.MAY_TOTAL" localSheetId="0">#REF!</definedName>
    <definedName name="OBS_PA_11.i.REU_TOTAL" localSheetId="0">#REF!</definedName>
    <definedName name="OBS_PA_11.i.SPM_TOTAL" localSheetId="0">#REF!</definedName>
    <definedName name="OBS_PA_11.i_TOTAL" localSheetId="0">#REF!</definedName>
    <definedName name="OBS_PA_11.MAR_TOTAL" localSheetId="0">'DOM 2024'!$B$15</definedName>
    <definedName name="OBS_PA_11.MAY_TOTAL" localSheetId="0">'DOM 2024'!$E$15</definedName>
    <definedName name="OBS_PA_11.REU_TOTAL" localSheetId="0">'DOM 2024'!$F$15</definedName>
    <definedName name="OBS_PA_11.SPM_TOTAL" localSheetId="0">'DOM 2024'!$G$15</definedName>
    <definedName name="OBS_PA_11_TOTAL" localSheetId="0">'DOM 2024'!$H$15</definedName>
    <definedName name="OBS_PA_2123.GUA_TOTAL" localSheetId="0">#REF!</definedName>
    <definedName name="OBS_PA_2123.GUY_TOTAL" localSheetId="0">#REF!</definedName>
    <definedName name="OBS_PA_2123.MAR_TOTAL" localSheetId="0">#REF!</definedName>
    <definedName name="OBS_PA_2123.MAY_TOTAL" localSheetId="0">#REF!</definedName>
    <definedName name="OBS_PA_2123.REU_TOTAL" localSheetId="0">#REF!</definedName>
    <definedName name="OBS_PA_2123.SPM_TOTAL" localSheetId="0">#REF!</definedName>
    <definedName name="OBS_PA_2123_TOTAL" localSheetId="0">#REF!</definedName>
    <definedName name="OBS_PA_23.b.1.GUA_TOTAL" localSheetId="0">'DOM 2024'!$C$23</definedName>
    <definedName name="OBS_PA_23.b.1.GUY_TOTAL" localSheetId="0">'DOM 2024'!$D$23</definedName>
    <definedName name="OBS_PA_23.b.1.MAR_TOTAL" localSheetId="0">'DOM 2024'!$B$23</definedName>
    <definedName name="OBS_PA_23.b.1.MAY_TOTAL" localSheetId="0">'DOM 2024'!$E$23</definedName>
    <definedName name="OBS_PA_23.b.1.REU_TOTAL" localSheetId="0">'DOM 2024'!$F$23</definedName>
    <definedName name="OBS_PA_23.b.1.SPM_TOTAL" localSheetId="0">'DOM 2024'!$G$23</definedName>
    <definedName name="OBS_PA_23.b.1_TOTAL" localSheetId="0">'DOM 2024'!$H$23</definedName>
    <definedName name="OBS_PA_23.b.2.GUA_TOTAL" localSheetId="0">'DOM 2024'!$C$24</definedName>
    <definedName name="OBS_PA_23.b.2.GUY_TOTAL" localSheetId="0">'DOM 2024'!$D$24</definedName>
    <definedName name="OBS_PA_23.b.2.MAR_TOTAL" localSheetId="0">'DOM 2024'!$B$24</definedName>
    <definedName name="OBS_PA_23.b.2.MAY_TOTAL" localSheetId="0">'DOM 2024'!$E$24</definedName>
    <definedName name="OBS_PA_23.b.2.REU_TOTAL" localSheetId="0">'DOM 2024'!$F$24</definedName>
    <definedName name="OBS_PA_23.b.2.SPM_TOTAL" localSheetId="0">'DOM 2024'!$G$24</definedName>
    <definedName name="OBS_PA_23.b.2_TOTAL" localSheetId="0">'DOM 2024'!$H$24</definedName>
    <definedName name="OBS_PA_23.b.3567.GUA_TOTAL" localSheetId="0">'DOM 2024'!$C$25</definedName>
    <definedName name="OBS_PA_23.b.3567.GUY_TOTAL" localSheetId="0">'DOM 2024'!$D$25</definedName>
    <definedName name="OBS_PA_23.b.3567.MAR_TOTAL" localSheetId="0">'DOM 2024'!$B$25</definedName>
    <definedName name="OBS_PA_23.b.3567.MAY_TOTAL" localSheetId="0">'DOM 2024'!$E$25</definedName>
    <definedName name="OBS_PA_23.b.3567.REU_TOTAL" localSheetId="0">'DOM 2024'!$F$25</definedName>
    <definedName name="OBS_PA_23.b.3567.SPM_TOTAL" localSheetId="0">'DOM 2024'!$G$25</definedName>
    <definedName name="OBS_PA_23.b.3567_TOTAL" localSheetId="0">'DOM 2024'!$H$25</definedName>
    <definedName name="OBS_PA_23.b.4.1.GUA_TOTAL" localSheetId="0">'DOM 2024'!$C$27</definedName>
    <definedName name="OBS_PA_23.b.4.1.GUY_TOTAL" localSheetId="0">'DOM 2024'!$D$27</definedName>
    <definedName name="OBS_PA_23.b.4.1.MAR_TOTAL" localSheetId="0">'DOM 2024'!$B$27</definedName>
    <definedName name="OBS_PA_23.b.4.1.MAY_TOTAL" localSheetId="0">'DOM 2024'!$E$27</definedName>
    <definedName name="OBS_PA_23.b.4.1.REU_TOTAL" localSheetId="0">'DOM 2024'!$F$27</definedName>
    <definedName name="OBS_PA_23.b.4.1.SPM_TOTAL" localSheetId="0">'DOM 2024'!$G$27</definedName>
    <definedName name="OBS_PA_23.b.4.3.GUA_TOTAL" localSheetId="0">'DOM 2024'!$C$28</definedName>
    <definedName name="OBS_PA_23.b.4.3.GUY_TOTAL" localSheetId="0">'DOM 2024'!$D$28</definedName>
    <definedName name="OBS_PA_23.b.4.3.MAR_TOTAL" localSheetId="0">'DOM 2024'!$B$28</definedName>
    <definedName name="OBS_PA_23.b.4.3.MAY_TOTAL" localSheetId="0">'DOM 2024'!$E$28</definedName>
    <definedName name="OBS_PA_23.b.4.3.REU_TOTAL" localSheetId="0">'DOM 2024'!$F$28</definedName>
    <definedName name="OBS_PA_23.b.4.3.SPM_TOTAL" localSheetId="0">'DOM 2024'!$G$28</definedName>
    <definedName name="OBS_PA_23.b.4.4.GUA_TOTAL" localSheetId="0">'DOM 2024'!$C$29</definedName>
    <definedName name="OBS_PA_23.b.4.4.GUY_TOTAL" localSheetId="0">'DOM 2024'!$D$29</definedName>
    <definedName name="OBS_PA_23.b.4.4.MAR_TOTAL" localSheetId="0">'DOM 2024'!$B$29</definedName>
    <definedName name="OBS_PA_23.b.4.4.MAY_TOTAL" localSheetId="0">'DOM 2024'!$E$29</definedName>
    <definedName name="OBS_PA_23.b.4.4.REU_TOTAL" localSheetId="0">'DOM 2024'!$F$29</definedName>
    <definedName name="OBS_PA_23.b.4.4.SPM_TOTAL" localSheetId="0">'DOM 2024'!$G$29</definedName>
    <definedName name="OBS_PA_23.b.4.5.GUA_TOTAL" localSheetId="0">'DOM 2024'!$C$30</definedName>
    <definedName name="OBS_PA_23.b.4.5.GUY_TOTAL" localSheetId="0">'DOM 2024'!$D$30</definedName>
    <definedName name="OBS_PA_23.b.4.5.MAR_TOTAL" localSheetId="0">'DOM 2024'!$B$30</definedName>
    <definedName name="OBS_PA_23.b.4.5.MAY_TOTAL" localSheetId="0">'DOM 2024'!$E$30</definedName>
    <definedName name="OBS_PA_23.b.4.5.REU_TOTAL" localSheetId="0">'DOM 2024'!$F$30</definedName>
    <definedName name="OBS_PA_23.b.4.5.SPM_TOTAL" localSheetId="0">'DOM 2024'!$G$30</definedName>
    <definedName name="OBS_PA_23.b.4.5_TOTAL" localSheetId="0">'DOM 2024'!$H$30</definedName>
    <definedName name="OBS_PA_23.b.4.6.GUA_TOTAL" localSheetId="0">'DOM 2024'!$C$31</definedName>
    <definedName name="OBS_PA_23.b.4.6.GUY_TOTAL" localSheetId="0">'DOM 2024'!$D$31</definedName>
    <definedName name="OBS_PA_23.b.4.6.MAR_TOTAL" localSheetId="0">'DOM 2024'!$B$31</definedName>
    <definedName name="OBS_PA_23.b.4.6.MAY_TOTAL" localSheetId="0">'DOM 2024'!$E$31</definedName>
    <definedName name="OBS_PA_23.b.4.6.REU_TOTAL" localSheetId="0">'DOM 2024'!$F$31</definedName>
    <definedName name="OBS_PA_23.b.4.6.SPM_TOTAL" localSheetId="0">'DOM 2024'!$G$31</definedName>
    <definedName name="OBS_PA_23.b.4.6_TOTAL" localSheetId="0">'DOM 2024'!$H$31</definedName>
    <definedName name="OBS_PA_23.b.4.7.GUA_TOTAL">'DOM 2024'!$C$32</definedName>
    <definedName name="OBS_PA_23.b.4.7.GUY_TOTAL">'DOM 2024'!$D$32</definedName>
    <definedName name="OBS_PA_23.b.4.7.MAR_TOTAL">'DOM 2024'!$B$32</definedName>
    <definedName name="OBS_PA_23.b.4.7.MAY_TOTAL">'DOM 2024'!$E$32</definedName>
    <definedName name="OBS_PA_23.b.4.7.REU_TOTAL">'DOM 2024'!$F$32</definedName>
    <definedName name="OBS_PA_23.b.4.7.SPM_TOTAL">'DOM 2024'!$G$32</definedName>
    <definedName name="OBS_PA_23.b.4.7_TOTAL">'DOM 2024'!$H$32</definedName>
    <definedName name="OBS_PA_23.b.4.GUA_TOTAL" localSheetId="0">'DOM 2024'!$C$26</definedName>
    <definedName name="OBS_PA_23.b.4.GUY_TOTAL" localSheetId="0">'DOM 2024'!$D$26</definedName>
    <definedName name="OBS_PA_23.b.4.MAR_TOTAL" localSheetId="0">'DOM 2024'!$B$26</definedName>
    <definedName name="OBS_PA_23.b.4.MAY_TOTAL" localSheetId="0">'DOM 2024'!$E$26</definedName>
    <definedName name="OBS_PA_23.b.4.REU_TOTAL" localSheetId="0">'DOM 2024'!$F$26</definedName>
    <definedName name="OBS_PA_23.b.4.SPM_TOTAL" localSheetId="0">'DOM 2024'!$G$26</definedName>
    <definedName name="OBS_PA_23.b.4_TOTAL" localSheetId="0">'DOM 2024'!$H$26</definedName>
    <definedName name="OBS_PA_23.b.GUA_TOTAL" localSheetId="0">'DOM 2024'!$C$22</definedName>
    <definedName name="OBS_PA_23.b.GUY_TOTAL" localSheetId="0">'DOM 2024'!$D$22</definedName>
    <definedName name="OBS_PA_23.b.MAR_TOTAL" localSheetId="0">'DOM 2024'!$B$22</definedName>
    <definedName name="OBS_PA_23.b.MAY_TOTAL" localSheetId="0">'DOM 2024'!$E$22</definedName>
    <definedName name="OBS_PA_23.b.REU_TOTAL" localSheetId="0">'DOM 2024'!$F$22</definedName>
    <definedName name="OBS_PA_23.b.SPM_TOTAL" localSheetId="0">'DOM 2024'!$G$22</definedName>
    <definedName name="OBS_PA_23.b_TOTAL" localSheetId="0">'DOM 2024'!$H$22</definedName>
    <definedName name="OBS_PA_23.b4.1_TOTAL" localSheetId="0">'DOM 2024'!$H$27</definedName>
    <definedName name="OBS_PA_23.b4.3_TOTAL" localSheetId="0">'DOM 2024'!$H$28</definedName>
    <definedName name="OBS_PA_23.b4.4_TOTAL" localSheetId="0">'DOM 2024'!$H$29</definedName>
    <definedName name="OBS_PA_26.GUA_TOTAL" localSheetId="0">'DOM 2024'!$C$36</definedName>
    <definedName name="OBS_PA_26.GUY_TOTAL" localSheetId="0">'DOM 2024'!$D$36</definedName>
    <definedName name="OBS_PA_26.MAR_TOTAL" localSheetId="0">'DOM 2024'!$B$36</definedName>
    <definedName name="OBS_PA_26.MAY_TOTAL" localSheetId="0">'DOM 2024'!$E$36</definedName>
    <definedName name="OBS_PA_26.REU_TOTAL" localSheetId="0">'DOM 2024'!$F$36</definedName>
    <definedName name="OBS_PA_26.SPM_TOTAL" localSheetId="0">'DOM 2024'!$G$36</definedName>
    <definedName name="OBS_PA_26_TOTAL" localSheetId="0">'DOM 2024'!$H$36</definedName>
    <definedName name="OBS_PA_31.c.F.GUA_TOTAL" localSheetId="0">#REF!</definedName>
    <definedName name="OBS_PA_31.c.F.MAR_TOTAL" localSheetId="0">#REF!</definedName>
    <definedName name="OBS_PA_31.c.F_TOTAL" localSheetId="0">#REF!</definedName>
    <definedName name="OBS_PA_31.c.GUY.F_TOTAL" localSheetId="0">#REF!</definedName>
    <definedName name="OBS_PA_31.c.MAY.F_TOTAL" localSheetId="0">#REF!</definedName>
    <definedName name="OBS_PA_31.c.REU.F_TOTAL" localSheetId="0">#REF!</definedName>
    <definedName name="OBS_PA_31.c.SPM.F_TOTAL" localSheetId="0">#REF!</definedName>
    <definedName name="OBS_VO_1316.abc.GUA_TOTAL" localSheetId="0">'DOM 2024'!$C$47</definedName>
    <definedName name="OBS_VO_1316.abc.GUY_TOTAL" localSheetId="0">'DOM 2024'!$D$47</definedName>
    <definedName name="OBS_VO_1316.abc.MAR_TOTAL" localSheetId="0">'DOM 2024'!$B$47</definedName>
    <definedName name="OBS_VO_1316.abc.MAY_TOTAL" localSheetId="0">'DOM 2024'!$E$47</definedName>
    <definedName name="OBS_VO_1316.abc.REU_TOTAL" localSheetId="0">'DOM 2024'!$F$47</definedName>
    <definedName name="OBS_VO_1316.abc.SPM_TOTAL" localSheetId="0">'DOM 2024'!$G$47</definedName>
    <definedName name="OBS_VO_1316.abc_TOTAL" localSheetId="0">'DOM 2024'!$H$47</definedName>
    <definedName name="OBS_VO_1316.d.GUA_TOTAL" localSheetId="0">'DOM 2024'!$C$48</definedName>
    <definedName name="OBS_VO_1316.d.GUY_TOTAL" localSheetId="0">'DOM 2024'!$D$48</definedName>
    <definedName name="OBS_VO_1316.d.MAR_TOTAL" localSheetId="0">'DOM 2024'!$B$48</definedName>
    <definedName name="OBS_VO_1316.d.MAY_TOTAL" localSheetId="0">'DOM 2024'!$E$48</definedName>
    <definedName name="OBS_VO_1316.d.REU_TOTAL" localSheetId="0">'DOM 2024'!$F$48</definedName>
    <definedName name="OBS_VO_1316.d.SPM_TOTAL" localSheetId="0">'DOM 2024'!$G$48</definedName>
    <definedName name="OBS_VO_1316.d_TOTAL" localSheetId="0">'DOM 2024'!$H$48</definedName>
    <definedName name="OBS_VO_16.abc.GUA_TOTAL" localSheetId="0">'DOM 2024'!#REF!</definedName>
    <definedName name="OBS_VO_16.abc.GUY_TOTAL" localSheetId="0">'DOM 2024'!#REF!</definedName>
    <definedName name="OBS_VO_16.abc.MAR_TOTAL" localSheetId="0">'DOM 2024'!#REF!</definedName>
    <definedName name="OBS_VO_16.abc.MAY_TOTAL" localSheetId="0">'DOM 2024'!#REF!</definedName>
    <definedName name="OBS_VO_16.abc.REU_TOTAL" localSheetId="0">'DOM 2024'!#REF!</definedName>
    <definedName name="OBS_VO_16.abc.SPM_TOTAL" localSheetId="0">'DOM 2024'!#REF!</definedName>
    <definedName name="OBS_VO_16.abc_TOTAL" localSheetId="0">'DOM 2024'!#REF!</definedName>
    <definedName name="OBS_VO_16.d.GUA_TOTAL" localSheetId="0">'DOM 2024'!#REF!</definedName>
    <definedName name="OBS_VO_16.d.GUY_TOTAL" localSheetId="0">'DOM 2024'!#REF!</definedName>
    <definedName name="OBS_VO_16.d.MAR_TOTAL" localSheetId="0">'DOM 2024'!#REF!</definedName>
    <definedName name="OBS_VO_16.d.MAY_TOTAL" localSheetId="0">'DOM 2024'!#REF!</definedName>
    <definedName name="OBS_VO_16.d.REU_TOTAL" localSheetId="0">'DOM 2024'!#REF!</definedName>
    <definedName name="OBS_VO_16.d.SPM_TOTAL" localSheetId="0">'DOM 2024'!#REF!</definedName>
    <definedName name="OBS_VO_16.d_TOTAL" localSheetId="0">'DOM 2024'!#REF!</definedName>
    <definedName name="OPE_OBS_ID" localSheetId="0">'DOM 2024'!$A$1</definedName>
    <definedName name="_xlnm.Print_Area" localSheetId="0">'DOM 2024'!$A$1:$H$50</definedName>
  </definedNames>
  <calcPr calcId="191029"/>
</workbook>
</file>

<file path=xl/calcChain.xml><?xml version="1.0" encoding="utf-8"?>
<calcChain xmlns="http://schemas.openxmlformats.org/spreadsheetml/2006/main">
  <c r="H42" i="1" l="1"/>
  <c r="H43" i="1"/>
  <c r="H48" i="1" l="1"/>
  <c r="H47" i="1"/>
  <c r="H36" i="1"/>
  <c r="H31" i="1"/>
  <c r="H30" i="1"/>
  <c r="H29" i="1"/>
  <c r="H28" i="1"/>
  <c r="H27" i="1"/>
  <c r="H26" i="1"/>
  <c r="H25" i="1"/>
  <c r="H24" i="1"/>
  <c r="H23" i="1"/>
  <c r="H22" i="1"/>
  <c r="H17" i="1"/>
  <c r="H15" i="1"/>
  <c r="H14" i="1"/>
  <c r="H13" i="1"/>
</calcChain>
</file>

<file path=xl/sharedStrings.xml><?xml version="1.0" encoding="utf-8"?>
<sst xmlns="http://schemas.openxmlformats.org/spreadsheetml/2006/main" count="77" uniqueCount="46">
  <si>
    <t>cda8a860-4ec9-4dc1-88c3-6a6b8d4ef16c</t>
  </si>
  <si>
    <t>Observatoire des communications électroniques</t>
  </si>
  <si>
    <t>Indicateurs sur les réseaux fixes dans les DCOM</t>
  </si>
  <si>
    <t>date limite de réponse :</t>
  </si>
  <si>
    <t>Départements et collectvités territoriales de l'outre-mer</t>
  </si>
  <si>
    <t>Contact :</t>
  </si>
  <si>
    <t xml:space="preserve"> observatoire.marches@arcep.fr</t>
  </si>
  <si>
    <t xml:space="preserve">A déposer ou remplir en ligne à l'adresse suivante : </t>
  </si>
  <si>
    <t>https://observatoire.arcep.fr/</t>
  </si>
  <si>
    <t>Nom de l'opérateur :</t>
  </si>
  <si>
    <t>Nom du contact :</t>
  </si>
  <si>
    <t>en unités</t>
  </si>
  <si>
    <t>Martinique</t>
  </si>
  <si>
    <t>Guadeloupe
St Martin-St Barthelemy</t>
  </si>
  <si>
    <t>Guyane</t>
  </si>
  <si>
    <t>Mayotte</t>
  </si>
  <si>
    <t>Réunion</t>
  </si>
  <si>
    <t>St Pierre
et Miquelon</t>
  </si>
  <si>
    <t>TOTAL</t>
  </si>
  <si>
    <t>Abonnements sur le RTC (y compris VGA MAIS hors sélection du transporteur ) (a)</t>
  </si>
  <si>
    <t>Abonnements à un service de voix sur large bande (b)</t>
  </si>
  <si>
    <t>Parc total d'abonnés au service de téléphonie (hors sélection transporteur) = (a)+(b)</t>
  </si>
  <si>
    <t>Nombre d'abonnements à la sélection du transporteur (hors VGA)</t>
  </si>
  <si>
    <t xml:space="preserve">      dont ADSL/SDSL/VDSL2 &lt; 30Mbit/s</t>
  </si>
  <si>
    <t xml:space="preserve">      dont câble &lt; 30Mbit/s</t>
  </si>
  <si>
    <t xml:space="preserve">      dont autres (BLR, satellite,Wimax, Wifi) &lt; 30Mbit/s</t>
  </si>
  <si>
    <t xml:space="preserve">     dont FttH et FttO </t>
  </si>
  <si>
    <t xml:space="preserve">    dont fibre terminaison coaxiale ≥ 30Mbit/s</t>
  </si>
  <si>
    <t xml:space="preserve">    dont VDSL2 ≥ 30Mbit/s</t>
  </si>
  <si>
    <t>IV. Revenus et trafic sur le marché de détail</t>
  </si>
  <si>
    <t xml:space="preserve">    dont cartes SIM 4G/5G à usage fixe</t>
  </si>
  <si>
    <t xml:space="preserve"> dont très haut débit radio</t>
  </si>
  <si>
    <t xml:space="preserve"> dont satellite</t>
  </si>
  <si>
    <t>Informations relatives à l'activité en 2024</t>
  </si>
  <si>
    <t>Trafic en kminutes sur l'ensemble de l'année 2024</t>
  </si>
  <si>
    <t>I. Nombre d'abonnements au service téléphonique au 31/12/2024</t>
  </si>
  <si>
    <t>II. Nombre d'abonnements internet à haut débit et très haut débit au 31/12/2024</t>
  </si>
  <si>
    <t>III.Nombre d'abonnements au service audiovisuel  au 31/12/2024</t>
  </si>
  <si>
    <t>Nombre total d'abonnements à haut débit  (&lt; 30Mbit/s)</t>
  </si>
  <si>
    <t>Nombre total d'abonnements à très haut débit ≥ 30Mbit/s</t>
  </si>
  <si>
    <t>Nombre total d'abonnements au service de télévision</t>
  </si>
  <si>
    <t>Revenus liés au service téléphonique à bas débit (abonnements et communications en RTC )</t>
  </si>
  <si>
    <t>Revenus des abonnements à haut et très haut débit (accès internet, communications VLB hors forfait, télévision et autres revenus liés à l'accès internet y compris les services de contenu)</t>
  </si>
  <si>
    <t>Revenus en k€ HT sur l'ensemble de l'année 2024</t>
  </si>
  <si>
    <t xml:space="preserve">Communications vocales sur RTC </t>
  </si>
  <si>
    <t xml:space="preserve">Communications vocales au départ des services de VLB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</si>
</sst>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C]dd\-mmm\-yyyy"/>
  </numFmts>
  <fonts count="122" x14ac:knownFonts="1">
    <font>
      <sz val="11"/>
      <name val="Microsoft Sans Serif"/>
    </font>
    <font>
      <sz val="11"/>
      <name val="Microsoft Sans Serif"/>
      <family val="2"/>
    </font>
    <font>
      <sz val="10"/>
      <name val="Arial"/>
      <family val="2"/>
    </font>
    <font>
      <b/>
      <sz val="14"/>
      <color rgb="FF0000FF"/>
      <name val="Arial"/>
      <family val="2"/>
    </font>
    <font>
      <b/>
      <sz val="18"/>
      <name val="Arial"/>
      <family val="2"/>
    </font>
    <font>
      <b/>
      <sz val="16"/>
      <name val="Calibri"/>
      <family val="2"/>
    </font>
    <font>
      <sz val="10"/>
      <name val="Arial"/>
      <family val="2"/>
    </font>
    <font>
      <sz val="14"/>
      <name val="Calibri"/>
      <family val="2"/>
    </font>
    <font>
      <b/>
      <sz val="14"/>
      <color rgb="FFFF0000"/>
      <name val="Calibri"/>
      <family val="2"/>
    </font>
    <font>
      <b/>
      <sz val="14"/>
      <color rgb="FFFF0000"/>
      <name val="Calibri"/>
      <family val="2"/>
    </font>
    <font>
      <b/>
      <sz val="14"/>
      <color rgb="FFFF0000"/>
      <name val="Calibri"/>
      <family val="2"/>
    </font>
    <font>
      <sz val="10"/>
      <name val="Arial"/>
      <family val="2"/>
    </font>
    <font>
      <b/>
      <sz val="16"/>
      <name val="Calibri"/>
      <family val="2"/>
    </font>
    <font>
      <sz val="10"/>
      <name val="Arial"/>
      <family val="2"/>
    </font>
    <font>
      <b/>
      <sz val="14"/>
      <name val="Calibri"/>
      <family val="2"/>
    </font>
    <font>
      <b/>
      <sz val="14"/>
      <name val="Arial"/>
      <family val="2"/>
    </font>
    <font>
      <b/>
      <sz val="14"/>
      <name val="Calibri"/>
      <family val="2"/>
    </font>
    <font>
      <sz val="10"/>
      <name val="Arial"/>
      <family val="2"/>
    </font>
    <font>
      <sz val="11"/>
      <color rgb="FFC00000"/>
      <name val="Microsoft Sans Serif"/>
      <family val="2"/>
    </font>
    <font>
      <sz val="10"/>
      <name val="Arial"/>
      <family val="2"/>
    </font>
    <font>
      <sz val="14"/>
      <name val="Arial"/>
      <family val="2"/>
    </font>
    <font>
      <sz val="12"/>
      <name val="Calibri"/>
      <family val="2"/>
    </font>
    <font>
      <sz val="10"/>
      <name val="Arial"/>
      <family val="2"/>
    </font>
    <font>
      <sz val="12"/>
      <color rgb="FF000080"/>
      <name val="Calibri"/>
      <family val="2"/>
    </font>
    <font>
      <u/>
      <sz val="11"/>
      <color rgb="FF0000FF"/>
      <name val="Microsoft Sans Serif"/>
      <family val="2"/>
    </font>
    <font>
      <sz val="10"/>
      <name val="Calibri"/>
      <family val="2"/>
    </font>
    <font>
      <sz val="12"/>
      <name val="Calibri"/>
      <family val="2"/>
    </font>
    <font>
      <sz val="10"/>
      <name val="Arial"/>
      <family val="2"/>
    </font>
    <font>
      <sz val="11"/>
      <name val="Microsoft Sans Serif"/>
      <family val="2"/>
    </font>
    <font>
      <sz val="11"/>
      <name val="Microsoft Sans Serif"/>
      <family val="2"/>
    </font>
    <font>
      <sz val="14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4"/>
      <color rgb="FFC00000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name val="Calibri"/>
      <family val="2"/>
    </font>
    <font>
      <b/>
      <sz val="10"/>
      <name val="Calibri"/>
      <family val="2"/>
    </font>
    <font>
      <sz val="11"/>
      <color rgb="FFC00000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0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11"/>
      <color rgb="FFC00000"/>
      <name val="Calibri"/>
      <family val="2"/>
    </font>
    <font>
      <sz val="12"/>
      <name val="Calibri"/>
      <family val="2"/>
    </font>
    <font>
      <sz val="10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12"/>
      <name val="Calibri"/>
      <family val="2"/>
    </font>
    <font>
      <sz val="10"/>
      <name val="Calibri"/>
      <family val="2"/>
    </font>
    <font>
      <sz val="10"/>
      <name val="Calibri"/>
      <family val="2"/>
    </font>
    <font>
      <sz val="8"/>
      <name val="Calibri"/>
      <family val="2"/>
    </font>
    <font>
      <sz val="12"/>
      <name val="Calibri"/>
      <family val="2"/>
    </font>
    <font>
      <sz val="10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12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12"/>
      <name val="Calibri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b/>
      <sz val="10"/>
      <name val="Calibri"/>
      <family val="2"/>
    </font>
    <font>
      <b/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11"/>
      <color rgb="FFC00000"/>
      <name val="Calibri"/>
      <family val="2"/>
    </font>
    <font>
      <sz val="12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12"/>
      <name val="Calibri"/>
      <family val="2"/>
    </font>
    <font>
      <sz val="10"/>
      <name val="Calibri"/>
      <family val="2"/>
    </font>
    <font>
      <sz val="10"/>
      <name val="Calibri"/>
      <family val="2"/>
    </font>
    <font>
      <sz val="10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12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2"/>
      <name val="Arial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C00000"/>
      <name val="Microsoft Sans Serif"/>
      <family val="2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8DB4E3"/>
        <bgColor rgb="FF000000"/>
      </patternFill>
    </fill>
    <fill>
      <patternFill patternType="solid">
        <fgColor rgb="FFDBE5F1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2F2F2"/>
        <bgColor rgb="FF000000"/>
      </patternFill>
    </fill>
  </fills>
  <borders count="4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top" wrapText="1"/>
      <protection locked="0"/>
    </xf>
  </cellStyleXfs>
  <cellXfs count="143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>
      <protection locked="0"/>
    </xf>
    <xf numFmtId="0" fontId="3" fillId="2" borderId="0" xfId="0" applyFont="1" applyFill="1" applyBorder="1" applyAlignment="1" applyProtection="1">
      <alignment horizontal="right"/>
      <protection locked="0"/>
    </xf>
    <xf numFmtId="0" fontId="4" fillId="2" borderId="0" xfId="0" applyFont="1" applyFill="1" applyBorder="1" applyAlignment="1" applyProtection="1">
      <alignment horizontal="right" vertical="center"/>
      <protection locked="0"/>
    </xf>
    <xf numFmtId="0" fontId="5" fillId="3" borderId="1" xfId="0" applyFont="1" applyFill="1" applyBorder="1" applyAlignment="1" applyProtection="1">
      <alignment vertical="top"/>
      <protection locked="0"/>
    </xf>
    <xf numFmtId="0" fontId="6" fillId="3" borderId="2" xfId="0" applyFont="1" applyFill="1" applyBorder="1" applyAlignment="1" applyProtection="1">
      <alignment vertical="top"/>
      <protection locked="0"/>
    </xf>
    <xf numFmtId="0" fontId="7" fillId="3" borderId="2" xfId="0" applyFont="1" applyFill="1" applyBorder="1" applyAlignment="1" applyProtection="1">
      <alignment vertical="top"/>
      <protection locked="0"/>
    </xf>
    <xf numFmtId="0" fontId="11" fillId="3" borderId="6" xfId="0" applyFont="1" applyFill="1" applyBorder="1" applyAlignment="1" applyProtection="1">
      <protection locked="0"/>
    </xf>
    <xf numFmtId="0" fontId="12" fillId="3" borderId="7" xfId="0" applyFont="1" applyFill="1" applyBorder="1" applyAlignment="1" applyProtection="1">
      <alignment vertical="top"/>
      <protection locked="0"/>
    </xf>
    <xf numFmtId="0" fontId="13" fillId="3" borderId="8" xfId="0" applyFont="1" applyFill="1" applyBorder="1" applyAlignment="1" applyProtection="1">
      <alignment wrapText="1"/>
      <protection locked="0"/>
    </xf>
    <xf numFmtId="0" fontId="14" fillId="3" borderId="8" xfId="0" applyFont="1" applyFill="1" applyBorder="1" applyAlignment="1" applyProtection="1">
      <alignment vertical="center"/>
    </xf>
    <xf numFmtId="0" fontId="15" fillId="3" borderId="8" xfId="0" applyFont="1" applyFill="1" applyBorder="1" applyAlignment="1" applyProtection="1">
      <alignment horizontal="left" vertical="center"/>
    </xf>
    <xf numFmtId="0" fontId="16" fillId="3" borderId="8" xfId="0" applyFont="1" applyFill="1" applyBorder="1" applyAlignment="1" applyProtection="1">
      <alignment horizontal="right" vertical="center"/>
    </xf>
    <xf numFmtId="0" fontId="17" fillId="3" borderId="9" xfId="0" applyFont="1" applyFill="1" applyBorder="1" applyAlignment="1" applyProtection="1">
      <protection locked="0"/>
    </xf>
    <xf numFmtId="0" fontId="18" fillId="2" borderId="0" xfId="0" applyFont="1" applyFill="1" applyBorder="1" applyAlignment="1" applyProtection="1">
      <alignment horizontal="center" vertical="top" wrapText="1"/>
      <protection locked="0"/>
    </xf>
    <xf numFmtId="0" fontId="19" fillId="2" borderId="0" xfId="0" applyFont="1" applyFill="1" applyBorder="1" applyAlignment="1" applyProtection="1">
      <alignment vertical="top"/>
      <protection locked="0"/>
    </xf>
    <xf numFmtId="0" fontId="20" fillId="2" borderId="0" xfId="0" applyFont="1" applyFill="1" applyBorder="1" applyAlignment="1" applyProtection="1">
      <alignment vertical="top"/>
      <protection locked="0"/>
    </xf>
    <xf numFmtId="0" fontId="21" fillId="2" borderId="0" xfId="0" applyFont="1" applyFill="1" applyBorder="1" applyAlignment="1" applyProtection="1">
      <alignment vertical="top"/>
      <protection locked="0"/>
    </xf>
    <xf numFmtId="0" fontId="22" fillId="2" borderId="0" xfId="0" applyFont="1" applyFill="1" applyBorder="1" applyAlignment="1" applyProtection="1"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protection locked="0"/>
    </xf>
    <xf numFmtId="0" fontId="26" fillId="2" borderId="0" xfId="0" applyFont="1" applyFill="1" applyBorder="1" applyAlignment="1" applyProtection="1">
      <alignment horizontal="right"/>
      <protection locked="0"/>
    </xf>
    <xf numFmtId="0" fontId="27" fillId="4" borderId="0" xfId="0" applyFont="1" applyFill="1" applyBorder="1" applyAlignment="1" applyProtection="1">
      <alignment vertical="top"/>
      <protection locked="0"/>
    </xf>
    <xf numFmtId="0" fontId="28" fillId="0" borderId="0" xfId="0" applyFont="1" applyFill="1" applyBorder="1" applyAlignment="1" applyProtection="1"/>
    <xf numFmtId="0" fontId="29" fillId="2" borderId="0" xfId="0" applyFont="1" applyFill="1" applyBorder="1" applyAlignment="1" applyProtection="1"/>
    <xf numFmtId="0" fontId="30" fillId="0" borderId="0" xfId="0" applyFont="1" applyFill="1" applyBorder="1" applyAlignment="1" applyProtection="1">
      <alignment vertical="top" wrapText="1"/>
      <protection locked="0"/>
    </xf>
    <xf numFmtId="0" fontId="31" fillId="5" borderId="0" xfId="0" applyFont="1" applyFill="1" applyBorder="1" applyAlignment="1" applyProtection="1"/>
    <xf numFmtId="0" fontId="32" fillId="5" borderId="0" xfId="0" applyFont="1" applyFill="1" applyBorder="1" applyAlignment="1" applyProtection="1">
      <alignment vertical="top" wrapText="1"/>
      <protection locked="0"/>
    </xf>
    <xf numFmtId="0" fontId="33" fillId="2" borderId="0" xfId="0" applyFont="1" applyFill="1" applyBorder="1" applyAlignment="1" applyProtection="1">
      <alignment horizontal="center" vertical="top" wrapText="1"/>
      <protection locked="0"/>
    </xf>
    <xf numFmtId="0" fontId="34" fillId="0" borderId="0" xfId="0" applyFont="1" applyFill="1" applyBorder="1" applyAlignment="1" applyProtection="1">
      <alignment vertical="top" wrapText="1"/>
      <protection locked="0"/>
    </xf>
    <xf numFmtId="0" fontId="35" fillId="4" borderId="0" xfId="0" applyFont="1" applyFill="1" applyBorder="1" applyAlignment="1" applyProtection="1">
      <alignment horizontal="left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8" fillId="0" borderId="11" xfId="0" applyFont="1" applyFill="1" applyBorder="1" applyAlignment="1" applyProtection="1">
      <alignment horizontal="center" vertical="center" wrapText="1"/>
    </xf>
    <xf numFmtId="0" fontId="39" fillId="2" borderId="11" xfId="0" applyFont="1" applyFill="1" applyBorder="1" applyAlignment="1" applyProtection="1">
      <alignment horizontal="center" vertical="center" wrapText="1"/>
    </xf>
    <xf numFmtId="0" fontId="40" fillId="2" borderId="12" xfId="0" applyFont="1" applyFill="1" applyBorder="1" applyAlignment="1" applyProtection="1">
      <alignment horizontal="center" vertical="center" wrapText="1"/>
    </xf>
    <xf numFmtId="0" fontId="41" fillId="2" borderId="0" xfId="0" applyFont="1" applyFill="1" applyBorder="1" applyAlignment="1" applyProtection="1">
      <alignment horizontal="center" vertical="top" wrapText="1"/>
      <protection locked="0"/>
    </xf>
    <xf numFmtId="0" fontId="42" fillId="0" borderId="0" xfId="0" applyFont="1" applyFill="1" applyBorder="1" applyAlignment="1" applyProtection="1">
      <alignment vertical="center"/>
    </xf>
    <xf numFmtId="0" fontId="43" fillId="0" borderId="13" xfId="0" applyFont="1" applyFill="1" applyBorder="1" applyAlignment="1" applyProtection="1">
      <alignment horizontal="left" vertical="center"/>
      <protection locked="0"/>
    </xf>
    <xf numFmtId="0" fontId="44" fillId="2" borderId="14" xfId="0" applyFont="1" applyFill="1" applyBorder="1" applyAlignment="1" applyProtection="1">
      <alignment vertical="center" wrapText="1"/>
      <protection locked="0"/>
    </xf>
    <xf numFmtId="3" fontId="45" fillId="2" borderId="15" xfId="0" applyNumberFormat="1" applyFont="1" applyFill="1" applyBorder="1" applyAlignment="1" applyProtection="1">
      <alignment vertical="center" wrapText="1"/>
      <protection locked="0"/>
    </xf>
    <xf numFmtId="0" fontId="46" fillId="2" borderId="15" xfId="0" applyFont="1" applyFill="1" applyBorder="1" applyAlignment="1" applyProtection="1">
      <alignment vertical="center" wrapText="1"/>
      <protection locked="0"/>
    </xf>
    <xf numFmtId="3" fontId="47" fillId="2" borderId="16" xfId="0" applyNumberFormat="1" applyFont="1" applyFill="1" applyBorder="1" applyAlignment="1" applyProtection="1">
      <alignment vertical="center" wrapText="1"/>
      <protection locked="0"/>
    </xf>
    <xf numFmtId="0" fontId="48" fillId="2" borderId="0" xfId="0" applyFont="1" applyFill="1" applyBorder="1" applyAlignment="1" applyProtection="1">
      <alignment vertical="center"/>
    </xf>
    <xf numFmtId="0" fontId="49" fillId="0" borderId="17" xfId="0" applyFont="1" applyFill="1" applyBorder="1" applyAlignment="1" applyProtection="1">
      <alignment horizontal="left" vertical="center"/>
      <protection locked="0"/>
    </xf>
    <xf numFmtId="0" fontId="50" fillId="2" borderId="18" xfId="0" applyFont="1" applyFill="1" applyBorder="1" applyAlignment="1" applyProtection="1">
      <alignment vertical="center" wrapText="1"/>
      <protection locked="0"/>
    </xf>
    <xf numFmtId="3" fontId="51" fillId="2" borderId="19" xfId="0" applyNumberFormat="1" applyFont="1" applyFill="1" applyBorder="1" applyAlignment="1" applyProtection="1">
      <alignment vertical="center" wrapText="1"/>
      <protection locked="0"/>
    </xf>
    <xf numFmtId="0" fontId="52" fillId="2" borderId="19" xfId="0" applyFont="1" applyFill="1" applyBorder="1" applyAlignment="1" applyProtection="1">
      <alignment vertical="center" wrapText="1"/>
      <protection locked="0"/>
    </xf>
    <xf numFmtId="3" fontId="53" fillId="2" borderId="20" xfId="0" applyNumberFormat="1" applyFont="1" applyFill="1" applyBorder="1" applyAlignment="1" applyProtection="1">
      <alignment vertical="center" wrapText="1"/>
      <protection locked="0"/>
    </xf>
    <xf numFmtId="0" fontId="54" fillId="6" borderId="21" xfId="0" applyFont="1" applyFill="1" applyBorder="1" applyAlignment="1" applyProtection="1">
      <alignment horizontal="left" vertical="center"/>
    </xf>
    <xf numFmtId="0" fontId="55" fillId="6" borderId="10" xfId="0" applyFont="1" applyFill="1" applyBorder="1" applyAlignment="1" applyProtection="1">
      <alignment vertical="center" wrapText="1"/>
      <protection locked="0"/>
    </xf>
    <xf numFmtId="0" fontId="56" fillId="6" borderId="11" xfId="0" applyFont="1" applyFill="1" applyBorder="1" applyAlignment="1" applyProtection="1">
      <alignment vertical="center" wrapText="1"/>
      <protection locked="0"/>
    </xf>
    <xf numFmtId="3" fontId="57" fillId="6" borderId="1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Border="1" applyAlignment="1" applyProtection="1">
      <alignment horizontal="left" vertical="center"/>
      <protection locked="0"/>
    </xf>
    <xf numFmtId="0" fontId="59" fillId="2" borderId="0" xfId="0" applyFont="1" applyFill="1" applyBorder="1" applyAlignment="1" applyProtection="1">
      <alignment vertical="center" wrapText="1"/>
      <protection locked="0"/>
    </xf>
    <xf numFmtId="3" fontId="60" fillId="2" borderId="0" xfId="0" applyNumberFormat="1" applyFont="1" applyFill="1" applyBorder="1" applyAlignment="1" applyProtection="1">
      <alignment vertical="center" wrapText="1"/>
      <protection locked="0"/>
    </xf>
    <xf numFmtId="0" fontId="61" fillId="2" borderId="0" xfId="0" applyFont="1" applyFill="1" applyBorder="1" applyAlignment="1" applyProtection="1">
      <alignment vertical="center" wrapText="1"/>
      <protection locked="0"/>
    </xf>
    <xf numFmtId="0" fontId="62" fillId="6" borderId="10" xfId="0" applyFont="1" applyFill="1" applyBorder="1" applyAlignment="1" applyProtection="1">
      <alignment vertical="center"/>
      <protection locked="0"/>
    </xf>
    <xf numFmtId="3" fontId="63" fillId="6" borderId="11" xfId="0" applyNumberFormat="1" applyFont="1" applyFill="1" applyBorder="1" applyAlignment="1" applyProtection="1">
      <alignment vertical="center" wrapText="1"/>
      <protection locked="0"/>
    </xf>
    <xf numFmtId="0" fontId="64" fillId="6" borderId="11" xfId="0" applyFont="1" applyFill="1" applyBorder="1" applyAlignment="1" applyProtection="1">
      <alignment vertical="center" wrapText="1"/>
      <protection locked="0"/>
    </xf>
    <xf numFmtId="0" fontId="65" fillId="2" borderId="0" xfId="0" applyFont="1" applyFill="1" applyBorder="1" applyAlignment="1" applyProtection="1">
      <alignment vertical="center"/>
      <protection locked="0"/>
    </xf>
    <xf numFmtId="0" fontId="66" fillId="2" borderId="0" xfId="0" applyFont="1" applyFill="1" applyBorder="1" applyAlignment="1" applyProtection="1">
      <alignment vertical="top"/>
      <protection locked="0"/>
    </xf>
    <xf numFmtId="0" fontId="67" fillId="2" borderId="0" xfId="0" applyFont="1" applyFill="1" applyBorder="1" applyAlignment="1" applyProtection="1">
      <alignment vertical="top" wrapText="1"/>
      <protection locked="0"/>
    </xf>
    <xf numFmtId="0" fontId="68" fillId="0" borderId="22" xfId="0" applyFont="1" applyFill="1" applyBorder="1" applyAlignment="1" applyProtection="1">
      <alignment horizontal="center" vertical="center" wrapText="1"/>
    </xf>
    <xf numFmtId="0" fontId="69" fillId="0" borderId="23" xfId="0" applyFont="1" applyFill="1" applyBorder="1" applyAlignment="1" applyProtection="1">
      <alignment horizontal="center" vertical="center" wrapText="1"/>
    </xf>
    <xf numFmtId="0" fontId="70" fillId="2" borderId="23" xfId="0" applyFont="1" applyFill="1" applyBorder="1" applyAlignment="1" applyProtection="1">
      <alignment horizontal="center" vertical="center" wrapText="1"/>
    </xf>
    <xf numFmtId="0" fontId="71" fillId="2" borderId="24" xfId="0" applyFont="1" applyFill="1" applyBorder="1" applyAlignment="1" applyProtection="1">
      <alignment horizontal="center" vertical="center" wrapText="1"/>
    </xf>
    <xf numFmtId="0" fontId="72" fillId="6" borderId="25" xfId="0" applyFont="1" applyFill="1" applyBorder="1" applyAlignment="1" applyProtection="1">
      <alignment vertical="top" wrapText="1"/>
      <protection locked="0"/>
    </xf>
    <xf numFmtId="0" fontId="73" fillId="6" borderId="26" xfId="0" applyFont="1" applyFill="1" applyBorder="1" applyAlignment="1" applyProtection="1">
      <alignment vertical="top" wrapText="1"/>
      <protection locked="0"/>
    </xf>
    <xf numFmtId="3" fontId="74" fillId="6" borderId="27" xfId="0" applyNumberFormat="1" applyFont="1" applyFill="1" applyBorder="1" applyAlignment="1" applyProtection="1">
      <alignment vertical="top" wrapText="1"/>
      <protection locked="0"/>
    </xf>
    <xf numFmtId="0" fontId="75" fillId="2" borderId="0" xfId="0" applyFont="1" applyFill="1" applyBorder="1" applyAlignment="1" applyProtection="1">
      <alignment vertical="top" wrapText="1"/>
      <protection locked="0"/>
    </xf>
    <xf numFmtId="0" fontId="76" fillId="2" borderId="28" xfId="0" applyFont="1" applyFill="1" applyBorder="1" applyAlignment="1" applyProtection="1">
      <alignment horizontal="left" vertical="center"/>
    </xf>
    <xf numFmtId="0" fontId="77" fillId="2" borderId="29" xfId="0" applyFont="1" applyFill="1" applyBorder="1" applyAlignment="1" applyProtection="1">
      <alignment vertical="top" wrapText="1"/>
      <protection locked="0"/>
    </xf>
    <xf numFmtId="0" fontId="78" fillId="2" borderId="30" xfId="0" applyFont="1" applyFill="1" applyBorder="1" applyAlignment="1" applyProtection="1">
      <alignment vertical="top" wrapText="1"/>
      <protection locked="0"/>
    </xf>
    <xf numFmtId="3" fontId="79" fillId="2" borderId="31" xfId="0" applyNumberFormat="1" applyFont="1" applyFill="1" applyBorder="1" applyAlignment="1" applyProtection="1">
      <alignment vertical="top" wrapText="1"/>
      <protection locked="0"/>
    </xf>
    <xf numFmtId="0" fontId="80" fillId="2" borderId="32" xfId="0" applyFont="1" applyFill="1" applyBorder="1" applyAlignment="1" applyProtection="1">
      <alignment vertical="top" wrapText="1"/>
      <protection locked="0"/>
    </xf>
    <xf numFmtId="0" fontId="81" fillId="2" borderId="33" xfId="0" applyFont="1" applyFill="1" applyBorder="1" applyAlignment="1" applyProtection="1">
      <alignment vertical="top" wrapText="1"/>
      <protection locked="0"/>
    </xf>
    <xf numFmtId="3" fontId="82" fillId="2" borderId="34" xfId="0" applyNumberFormat="1" applyFont="1" applyFill="1" applyBorder="1" applyAlignment="1" applyProtection="1">
      <alignment vertical="top" wrapText="1"/>
      <protection locked="0"/>
    </xf>
    <xf numFmtId="0" fontId="83" fillId="0" borderId="35" xfId="0" applyFont="1" applyFill="1" applyBorder="1" applyAlignment="1" applyProtection="1">
      <alignment horizontal="left" vertical="center"/>
      <protection locked="0"/>
    </xf>
    <xf numFmtId="0" fontId="84" fillId="2" borderId="32" xfId="0" applyFont="1" applyFill="1" applyBorder="1" applyAlignment="1" applyProtection="1">
      <alignment vertical="top" wrapText="1"/>
      <protection locked="0"/>
    </xf>
    <xf numFmtId="0" fontId="85" fillId="2" borderId="33" xfId="0" applyFont="1" applyFill="1" applyBorder="1" applyAlignment="1" applyProtection="1">
      <alignment vertical="top" wrapText="1"/>
      <protection locked="0"/>
    </xf>
    <xf numFmtId="0" fontId="86" fillId="2" borderId="34" xfId="0" applyFont="1" applyFill="1" applyBorder="1" applyAlignment="1" applyProtection="1">
      <alignment vertical="top" wrapText="1"/>
      <protection locked="0"/>
    </xf>
    <xf numFmtId="0" fontId="87" fillId="6" borderId="37" xfId="0" applyFont="1" applyFill="1" applyBorder="1" applyAlignment="1" applyProtection="1">
      <alignment vertical="top" wrapText="1"/>
      <protection locked="0"/>
    </xf>
    <xf numFmtId="0" fontId="88" fillId="6" borderId="38" xfId="0" applyFont="1" applyFill="1" applyBorder="1" applyAlignment="1" applyProtection="1">
      <alignment vertical="top" wrapText="1"/>
      <protection locked="0"/>
    </xf>
    <xf numFmtId="3" fontId="89" fillId="6" borderId="39" xfId="0" applyNumberFormat="1" applyFont="1" applyFill="1" applyBorder="1" applyAlignment="1" applyProtection="1">
      <alignment vertical="top" wrapText="1"/>
      <protection locked="0"/>
    </xf>
    <xf numFmtId="0" fontId="90" fillId="2" borderId="40" xfId="0" applyFont="1" applyFill="1" applyBorder="1" applyAlignment="1" applyProtection="1">
      <alignment horizontal="left" vertical="center"/>
    </xf>
    <xf numFmtId="0" fontId="91" fillId="2" borderId="29" xfId="0" applyFont="1" applyFill="1" applyBorder="1" applyAlignment="1" applyProtection="1">
      <alignment vertical="top" wrapText="1"/>
      <protection locked="0"/>
    </xf>
    <xf numFmtId="0" fontId="92" fillId="2" borderId="30" xfId="0" applyFont="1" applyFill="1" applyBorder="1" applyAlignment="1" applyProtection="1">
      <alignment vertical="top" wrapText="1"/>
      <protection locked="0"/>
    </xf>
    <xf numFmtId="0" fontId="93" fillId="2" borderId="31" xfId="0" applyFont="1" applyFill="1" applyBorder="1" applyAlignment="1" applyProtection="1">
      <alignment vertical="top" wrapText="1"/>
      <protection locked="0"/>
    </xf>
    <xf numFmtId="0" fontId="94" fillId="2" borderId="32" xfId="0" applyFont="1" applyFill="1" applyBorder="1" applyAlignment="1" applyProtection="1">
      <alignment vertical="top" wrapText="1"/>
      <protection locked="0"/>
    </xf>
    <xf numFmtId="0" fontId="95" fillId="2" borderId="33" xfId="0" applyFont="1" applyFill="1" applyBorder="1" applyAlignment="1" applyProtection="1">
      <alignment vertical="top" wrapText="1"/>
      <protection locked="0"/>
    </xf>
    <xf numFmtId="0" fontId="96" fillId="2" borderId="34" xfId="0" applyFont="1" applyFill="1" applyBorder="1" applyAlignment="1" applyProtection="1">
      <alignment vertical="top" wrapText="1"/>
      <protection locked="0"/>
    </xf>
    <xf numFmtId="0" fontId="100" fillId="2" borderId="43" xfId="0" applyFont="1" applyFill="1" applyBorder="1" applyAlignment="1" applyProtection="1">
      <alignment vertical="top" wrapText="1"/>
      <protection locked="0"/>
    </xf>
    <xf numFmtId="0" fontId="101" fillId="2" borderId="44" xfId="0" applyFont="1" applyFill="1" applyBorder="1" applyAlignment="1" applyProtection="1">
      <alignment vertical="top" wrapText="1"/>
      <protection locked="0"/>
    </xf>
    <xf numFmtId="3" fontId="102" fillId="2" borderId="45" xfId="0" applyNumberFormat="1" applyFont="1" applyFill="1" applyBorder="1" applyAlignment="1" applyProtection="1">
      <alignment vertical="top" wrapText="1"/>
      <protection locked="0"/>
    </xf>
    <xf numFmtId="0" fontId="103" fillId="0" borderId="0" xfId="0" applyFont="1" applyFill="1" applyBorder="1" applyAlignment="1" applyProtection="1">
      <alignment vertical="center"/>
      <protection locked="0"/>
    </xf>
    <xf numFmtId="0" fontId="104" fillId="0" borderId="0" xfId="0" applyFont="1" applyFill="1" applyBorder="1" applyAlignment="1" applyProtection="1">
      <alignment vertical="center" wrapText="1"/>
      <protection locked="0"/>
    </xf>
    <xf numFmtId="0" fontId="105" fillId="2" borderId="0" xfId="0" applyFont="1" applyFill="1" applyBorder="1" applyAlignment="1" applyProtection="1">
      <alignment vertical="center" wrapText="1"/>
      <protection locked="0"/>
    </xf>
    <xf numFmtId="0" fontId="106" fillId="0" borderId="0" xfId="0" applyFont="1" applyFill="1" applyBorder="1" applyAlignment="1" applyProtection="1">
      <alignment vertical="top"/>
      <protection locked="0"/>
    </xf>
    <xf numFmtId="0" fontId="107" fillId="0" borderId="0" xfId="0" applyFont="1" applyFill="1" applyBorder="1" applyAlignment="1" applyProtection="1">
      <alignment vertical="top" wrapText="1"/>
      <protection locked="0"/>
    </xf>
    <xf numFmtId="0" fontId="108" fillId="2" borderId="0" xfId="0" applyFont="1" applyFill="1" applyBorder="1" applyAlignment="1" applyProtection="1">
      <alignment vertical="top"/>
    </xf>
    <xf numFmtId="0" fontId="109" fillId="2" borderId="14" xfId="0" applyFont="1" applyFill="1" applyBorder="1" applyAlignment="1" applyProtection="1">
      <alignment vertical="top" wrapText="1"/>
      <protection locked="0"/>
    </xf>
    <xf numFmtId="0" fontId="110" fillId="2" borderId="15" xfId="0" applyFont="1" applyFill="1" applyBorder="1" applyAlignment="1" applyProtection="1">
      <alignment vertical="top" wrapText="1"/>
      <protection locked="0"/>
    </xf>
    <xf numFmtId="3" fontId="111" fillId="2" borderId="16" xfId="0" applyNumberFormat="1" applyFont="1" applyFill="1" applyBorder="1" applyAlignment="1" applyProtection="1">
      <alignment vertical="top" wrapText="1"/>
      <protection locked="0"/>
    </xf>
    <xf numFmtId="0" fontId="112" fillId="2" borderId="18" xfId="0" applyFont="1" applyFill="1" applyBorder="1" applyAlignment="1" applyProtection="1">
      <alignment vertical="top" wrapText="1"/>
      <protection locked="0"/>
    </xf>
    <xf numFmtId="0" fontId="113" fillId="2" borderId="19" xfId="0" applyFont="1" applyFill="1" applyBorder="1" applyAlignment="1" applyProtection="1">
      <alignment vertical="top" wrapText="1"/>
      <protection locked="0"/>
    </xf>
    <xf numFmtId="3" fontId="114" fillId="2" borderId="20" xfId="0" applyNumberFormat="1" applyFont="1" applyFill="1" applyBorder="1" applyAlignment="1" applyProtection="1">
      <alignment vertical="top" wrapText="1"/>
      <protection locked="0"/>
    </xf>
    <xf numFmtId="0" fontId="115" fillId="2" borderId="0" xfId="0" applyFont="1" applyFill="1" applyBorder="1" applyAlignment="1" applyProtection="1">
      <alignment vertical="top" wrapText="1"/>
    </xf>
    <xf numFmtId="0" fontId="116" fillId="2" borderId="0" xfId="0" applyFont="1" applyFill="1" applyBorder="1" applyAlignment="1" applyProtection="1">
      <alignment vertical="top" wrapText="1"/>
      <protection locked="0"/>
    </xf>
    <xf numFmtId="0" fontId="117" fillId="0" borderId="0" xfId="0" applyFont="1" applyFill="1" applyBorder="1" applyAlignment="1" applyProtection="1">
      <protection locked="0"/>
    </xf>
    <xf numFmtId="0" fontId="118" fillId="0" borderId="0" xfId="0" applyFont="1" applyFill="1" applyBorder="1" applyAlignment="1" applyProtection="1">
      <alignment wrapText="1"/>
      <protection locked="0"/>
    </xf>
    <xf numFmtId="0" fontId="119" fillId="2" borderId="0" xfId="0" applyFont="1" applyFill="1" applyBorder="1" applyAlignment="1" applyProtection="1">
      <alignment wrapText="1"/>
      <protection locked="0"/>
    </xf>
    <xf numFmtId="0" fontId="120" fillId="2" borderId="0" xfId="0" applyFont="1" applyFill="1" applyBorder="1" applyAlignment="1" applyProtection="1">
      <alignment vertical="top" wrapText="1"/>
      <protection locked="0"/>
    </xf>
    <xf numFmtId="0" fontId="14" fillId="5" borderId="0" xfId="0" applyFont="1" applyFill="1" applyBorder="1" applyAlignment="1" applyProtection="1"/>
    <xf numFmtId="0" fontId="21" fillId="0" borderId="35" xfId="0" applyFont="1" applyFill="1" applyBorder="1" applyAlignment="1" applyProtection="1">
      <alignment horizontal="left" vertical="center" indent="1"/>
      <protection locked="0"/>
    </xf>
    <xf numFmtId="0" fontId="37" fillId="0" borderId="23" xfId="0" applyFont="1" applyFill="1" applyBorder="1" applyAlignment="1" applyProtection="1">
      <alignment horizontal="center" vertical="center" wrapText="1"/>
    </xf>
    <xf numFmtId="0" fontId="97" fillId="0" borderId="29" xfId="0" applyFont="1" applyFill="1" applyBorder="1" applyAlignment="1" applyProtection="1">
      <alignment vertical="top" wrapText="1"/>
      <protection locked="0"/>
    </xf>
    <xf numFmtId="0" fontId="98" fillId="0" borderId="30" xfId="0" applyFont="1" applyFill="1" applyBorder="1" applyAlignment="1" applyProtection="1">
      <alignment vertical="top" wrapText="1"/>
      <protection locked="0"/>
    </xf>
    <xf numFmtId="0" fontId="99" fillId="0" borderId="31" xfId="0" applyFont="1" applyFill="1" applyBorder="1" applyAlignment="1" applyProtection="1">
      <alignment vertical="top" wrapText="1"/>
      <protection locked="0"/>
    </xf>
    <xf numFmtId="0" fontId="118" fillId="0" borderId="18" xfId="0" applyFont="1" applyFill="1" applyBorder="1" applyAlignment="1" applyProtection="1">
      <alignment wrapText="1"/>
      <protection locked="0"/>
    </xf>
    <xf numFmtId="0" fontId="118" fillId="0" borderId="19" xfId="0" applyFont="1" applyFill="1" applyBorder="1" applyAlignment="1" applyProtection="1">
      <alignment wrapText="1"/>
      <protection locked="0"/>
    </xf>
    <xf numFmtId="0" fontId="21" fillId="0" borderId="41" xfId="0" applyFont="1" applyFill="1" applyBorder="1" applyAlignment="1" applyProtection="1">
      <alignment horizontal="left" vertical="center" indent="1"/>
      <protection locked="0"/>
    </xf>
    <xf numFmtId="0" fontId="119" fillId="0" borderId="19" xfId="0" applyFont="1" applyFill="1" applyBorder="1" applyAlignment="1" applyProtection="1">
      <alignment wrapText="1"/>
      <protection locked="0"/>
    </xf>
    <xf numFmtId="0" fontId="119" fillId="0" borderId="20" xfId="0" applyFont="1" applyFill="1" applyBorder="1" applyAlignment="1" applyProtection="1">
      <alignment wrapText="1"/>
      <protection locked="0"/>
    </xf>
    <xf numFmtId="0" fontId="21" fillId="0" borderId="28" xfId="0" applyFont="1" applyFill="1" applyBorder="1" applyAlignment="1" applyProtection="1">
      <alignment horizontal="left" vertical="center"/>
      <protection locked="0"/>
    </xf>
    <xf numFmtId="0" fontId="91" fillId="0" borderId="29" xfId="0" applyFont="1" applyFill="1" applyBorder="1" applyAlignment="1" applyProtection="1">
      <alignment vertical="top" wrapText="1"/>
      <protection locked="0"/>
    </xf>
    <xf numFmtId="0" fontId="92" fillId="0" borderId="30" xfId="0" applyFont="1" applyFill="1" applyBorder="1" applyAlignment="1" applyProtection="1">
      <alignment vertical="top" wrapText="1"/>
      <protection locked="0"/>
    </xf>
    <xf numFmtId="0" fontId="93" fillId="0" borderId="31" xfId="0" applyFont="1" applyFill="1" applyBorder="1" applyAlignment="1" applyProtection="1">
      <alignment vertical="top" wrapText="1"/>
      <protection locked="0"/>
    </xf>
    <xf numFmtId="0" fontId="21" fillId="2" borderId="47" xfId="0" applyFont="1" applyFill="1" applyBorder="1" applyAlignment="1" applyProtection="1">
      <alignment horizontal="left" wrapText="1"/>
    </xf>
    <xf numFmtId="0" fontId="77" fillId="2" borderId="18" xfId="0" applyFont="1" applyFill="1" applyBorder="1" applyAlignment="1" applyProtection="1">
      <alignment vertical="top" wrapText="1"/>
      <protection locked="0"/>
    </xf>
    <xf numFmtId="0" fontId="78" fillId="2" borderId="19" xfId="0" applyFont="1" applyFill="1" applyBorder="1" applyAlignment="1" applyProtection="1">
      <alignment vertical="top" wrapText="1"/>
      <protection locked="0"/>
    </xf>
    <xf numFmtId="3" fontId="79" fillId="2" borderId="20" xfId="0" applyNumberFormat="1" applyFont="1" applyFill="1" applyBorder="1" applyAlignment="1" applyProtection="1">
      <alignment vertical="top" wrapText="1"/>
      <protection locked="0"/>
    </xf>
    <xf numFmtId="0" fontId="21" fillId="6" borderId="13" xfId="0" applyFont="1" applyFill="1" applyBorder="1" applyAlignment="1" applyProtection="1">
      <alignment horizontal="left"/>
    </xf>
    <xf numFmtId="0" fontId="21" fillId="6" borderId="36" xfId="0" applyFont="1" applyFill="1" applyBorder="1" applyAlignment="1" applyProtection="1">
      <alignment horizontal="left"/>
      <protection locked="0"/>
    </xf>
    <xf numFmtId="0" fontId="21" fillId="2" borderId="46" xfId="0" applyFont="1" applyFill="1" applyBorder="1" applyAlignment="1" applyProtection="1">
      <alignment horizontal="left" vertical="center"/>
    </xf>
    <xf numFmtId="0" fontId="21" fillId="0" borderId="42" xfId="0" applyFont="1" applyFill="1" applyBorder="1" applyAlignment="1" applyProtection="1">
      <alignment horizontal="left" vertical="center"/>
    </xf>
    <xf numFmtId="0" fontId="121" fillId="2" borderId="13" xfId="0" applyFont="1" applyFill="1" applyBorder="1" applyAlignment="1" applyProtection="1">
      <alignment horizontal="left" vertical="center" wrapText="1"/>
      <protection locked="0"/>
    </xf>
    <xf numFmtId="164" fontId="8" fillId="3" borderId="3" xfId="0" applyNumberFormat="1" applyFont="1" applyFill="1" applyBorder="1" applyAlignment="1" applyProtection="1">
      <alignment horizontal="center" vertical="center"/>
    </xf>
    <xf numFmtId="164" fontId="9" fillId="3" borderId="4" xfId="0" applyNumberFormat="1" applyFont="1" applyFill="1" applyBorder="1" applyAlignment="1" applyProtection="1">
      <alignment horizontal="center" vertical="center"/>
    </xf>
    <xf numFmtId="164" fontId="10" fillId="3" borderId="5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1" fillId="2" borderId="47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I160"/>
  <sheetViews>
    <sheetView showGridLines="0" tabSelected="1" topLeftCell="A2" workbookViewId="0">
      <selection activeCell="A9" sqref="A9"/>
    </sheetView>
  </sheetViews>
  <sheetFormatPr baseColWidth="10" defaultColWidth="9.125" defaultRowHeight="27" customHeight="1" x14ac:dyDescent="0.2"/>
  <cols>
    <col min="1" max="1" width="81.125" style="2" customWidth="1"/>
    <col min="2" max="2" width="15.5" style="111" customWidth="1"/>
    <col min="3" max="5" width="14.625" style="111" customWidth="1"/>
    <col min="6" max="8" width="14.625" style="112" customWidth="1"/>
    <col min="9" max="9" width="45.5" style="113" customWidth="1"/>
    <col min="10" max="14" width="9.125" style="1" customWidth="1"/>
    <col min="15" max="16384" width="9.125" style="1"/>
  </cols>
  <sheetData>
    <row r="1" spans="1:9" ht="32.25" hidden="1" customHeight="1" x14ac:dyDescent="0.25">
      <c r="A1" s="2" t="s">
        <v>0</v>
      </c>
      <c r="G1" s="3" t="s">
        <v>1</v>
      </c>
    </row>
    <row r="2" spans="1:9" ht="40.5" customHeight="1" x14ac:dyDescent="0.25">
      <c r="G2" s="3"/>
      <c r="H2" s="4" t="s">
        <v>1</v>
      </c>
    </row>
    <row r="3" spans="1:9" ht="27.75" customHeight="1" x14ac:dyDescent="0.2">
      <c r="A3" s="5" t="s">
        <v>2</v>
      </c>
      <c r="B3" s="6"/>
      <c r="C3" s="7" t="s">
        <v>3</v>
      </c>
      <c r="D3" s="6"/>
      <c r="E3" s="138">
        <v>45700</v>
      </c>
      <c r="F3" s="139"/>
      <c r="G3" s="140"/>
      <c r="H3" s="8"/>
    </row>
    <row r="4" spans="1:9" ht="27" customHeight="1" x14ac:dyDescent="0.2">
      <c r="A4" s="9" t="s">
        <v>4</v>
      </c>
      <c r="B4" s="10"/>
      <c r="C4" s="10"/>
      <c r="D4" s="11" t="s">
        <v>5</v>
      </c>
      <c r="E4" s="12"/>
      <c r="F4" s="12"/>
      <c r="G4" s="13" t="s">
        <v>6</v>
      </c>
      <c r="H4" s="14"/>
      <c r="I4" s="15"/>
    </row>
    <row r="5" spans="1:9" ht="27" customHeight="1" x14ac:dyDescent="0.2">
      <c r="A5" s="16"/>
      <c r="B5" s="17" t="s">
        <v>33</v>
      </c>
      <c r="D5" s="16"/>
      <c r="E5" s="16"/>
      <c r="F5" s="18"/>
      <c r="G5" s="19"/>
      <c r="H5" s="19"/>
      <c r="I5" s="15"/>
    </row>
    <row r="6" spans="1:9" ht="27" customHeight="1" x14ac:dyDescent="0.25">
      <c r="A6" s="20" t="s">
        <v>7</v>
      </c>
      <c r="B6" s="141" t="s">
        <v>8</v>
      </c>
      <c r="C6" s="141"/>
      <c r="D6" s="141"/>
      <c r="G6" s="19"/>
      <c r="H6" s="19"/>
      <c r="I6" s="15"/>
    </row>
    <row r="7" spans="1:9" ht="27" customHeight="1" x14ac:dyDescent="0.2">
      <c r="A7" s="21"/>
      <c r="B7" s="16"/>
      <c r="D7" s="16"/>
      <c r="G7" s="19"/>
      <c r="H7" s="19"/>
      <c r="I7" s="15"/>
    </row>
    <row r="8" spans="1:9" ht="27" customHeight="1" x14ac:dyDescent="0.25">
      <c r="A8" s="22" t="s">
        <v>9</v>
      </c>
      <c r="B8" s="23"/>
      <c r="C8" s="23"/>
      <c r="G8" s="19"/>
      <c r="H8" s="19"/>
      <c r="I8" s="15"/>
    </row>
    <row r="9" spans="1:9" ht="27" customHeight="1" x14ac:dyDescent="0.25">
      <c r="A9" s="22" t="s">
        <v>10</v>
      </c>
      <c r="B9" s="23"/>
      <c r="C9" s="23"/>
      <c r="E9" s="24"/>
      <c r="F9" s="25"/>
      <c r="G9" s="25"/>
      <c r="H9" s="19"/>
      <c r="I9" s="15"/>
    </row>
    <row r="10" spans="1:9" ht="27" customHeight="1" x14ac:dyDescent="0.2">
      <c r="A10" s="16"/>
      <c r="E10" s="16"/>
      <c r="F10" s="16"/>
      <c r="G10" s="16"/>
      <c r="H10" s="16"/>
      <c r="I10" s="15"/>
    </row>
    <row r="11" spans="1:9" s="26" customFormat="1" ht="27" customHeight="1" x14ac:dyDescent="0.3">
      <c r="A11" s="114" t="s">
        <v>35</v>
      </c>
      <c r="B11" s="28"/>
      <c r="C11" s="28"/>
      <c r="D11" s="28"/>
      <c r="E11" s="28"/>
      <c r="F11" s="28"/>
      <c r="G11" s="28"/>
      <c r="H11" s="28"/>
      <c r="I11" s="29"/>
    </row>
    <row r="12" spans="1:9" s="30" customFormat="1" ht="32.25" customHeight="1" x14ac:dyDescent="0.25">
      <c r="A12" s="31" t="s">
        <v>11</v>
      </c>
      <c r="B12" s="32" t="s">
        <v>12</v>
      </c>
      <c r="C12" s="33" t="s">
        <v>13</v>
      </c>
      <c r="D12" s="34" t="s">
        <v>14</v>
      </c>
      <c r="E12" s="34" t="s">
        <v>15</v>
      </c>
      <c r="F12" s="35" t="s">
        <v>16</v>
      </c>
      <c r="G12" s="35" t="s">
        <v>17</v>
      </c>
      <c r="H12" s="36" t="s">
        <v>18</v>
      </c>
      <c r="I12" s="37"/>
    </row>
    <row r="13" spans="1:9" s="38" customFormat="1" ht="27" customHeight="1" x14ac:dyDescent="0.2">
      <c r="A13" s="39" t="s">
        <v>19</v>
      </c>
      <c r="B13" s="40"/>
      <c r="C13" s="41"/>
      <c r="D13" s="42"/>
      <c r="E13" s="42"/>
      <c r="F13" s="42"/>
      <c r="G13" s="41"/>
      <c r="H13" s="43" t="str">
        <f>IF(OBS_PA_11.abc.MAR_TOTAL+OBS_PA_11.abc.GUA_TOTAL+OBS_PA_11.abc.GUY_TOTAL+OBS_PA_11.abc.MAY_TOTAL+OBS_PA_11.abc.REU_TOTAL+OBS_PA_11.abc.SPM_TOTAL=0,"",OBS_PA_11.abc.MAR_TOTAL+OBS_PA_11.abc.GUA_TOTAL+OBS_PA_11.abc.GUY_TOTAL+OBS_PA_11.abc.MAY_TOTAL+OBS_PA_11.abc.REU_TOTAL+OBS_PA_11.abc.SPM_TOTAL)</f>
        <v/>
      </c>
      <c r="I13" s="44"/>
    </row>
    <row r="14" spans="1:9" s="38" customFormat="1" ht="27" customHeight="1" x14ac:dyDescent="0.2">
      <c r="A14" s="45" t="s">
        <v>20</v>
      </c>
      <c r="B14" s="46"/>
      <c r="C14" s="47"/>
      <c r="D14" s="48"/>
      <c r="E14" s="48"/>
      <c r="F14" s="48"/>
      <c r="G14" s="47"/>
      <c r="H14" s="49" t="str">
        <f>IF(OBS_PA_11.d.MAR_TOTAL+OBS_PA_11.d.GUA_TOTAL+OBS_PA_11.d.GUY_TOTAL+OBS_PA_11.d.MAY_TOTAL+OBS_PA_11.d.REU_TOTAL+OBS_PA_11.d.SPM_TOTAL=0,"",OBS_PA_11.d.MAR_TOTAL+OBS_PA_11.d.GUA_TOTAL+OBS_PA_11.d.GUY_TOTAL+OBS_PA_11.d.MAY_TOTAL+OBS_PA_11.d.REU_TOTAL+OBS_PA_11.d.SPM_TOTAL)</f>
        <v/>
      </c>
      <c r="I14" s="44"/>
    </row>
    <row r="15" spans="1:9" s="38" customFormat="1" ht="27" customHeight="1" x14ac:dyDescent="0.2">
      <c r="A15" s="50" t="s">
        <v>21</v>
      </c>
      <c r="B15" s="51"/>
      <c r="C15" s="52"/>
      <c r="D15" s="52"/>
      <c r="E15" s="52"/>
      <c r="F15" s="52"/>
      <c r="G15" s="52"/>
      <c r="H15" s="53" t="str">
        <f>IF(OBS_PA_11.MAR_TOTAL+OBS_PA_11.GUA_TOTAL+OBS_PA_11.GUY_TOTAL+OBS_PA_11.MAY_TOTAL+OBS_PA_11.REU_TOTAL+OBS_PA_11.SPM_TOTAL=0,"",OBS_PA_11.MAR_TOTAL+OBS_PA_11.GUA_TOTAL+OBS_PA_11.GUY_TOTAL+OBS_PA_11.MAY_TOTAL+OBS_PA_11.REU_TOTAL+OBS_PA_11.SPM_TOTAL)</f>
        <v/>
      </c>
      <c r="I15" s="44"/>
    </row>
    <row r="16" spans="1:9" s="38" customFormat="1" ht="27" customHeight="1" x14ac:dyDescent="0.2">
      <c r="A16" s="54"/>
      <c r="B16" s="55"/>
      <c r="C16" s="56"/>
      <c r="D16" s="57"/>
      <c r="E16" s="57"/>
      <c r="F16" s="57"/>
      <c r="G16" s="56"/>
      <c r="H16" s="56"/>
      <c r="I16" s="44"/>
    </row>
    <row r="17" spans="1:9" s="38" customFormat="1" ht="27" customHeight="1" x14ac:dyDescent="0.2">
      <c r="A17" s="58" t="s">
        <v>22</v>
      </c>
      <c r="B17" s="52"/>
      <c r="C17" s="59"/>
      <c r="D17" s="60"/>
      <c r="E17" s="60"/>
      <c r="F17" s="60"/>
      <c r="G17" s="59"/>
      <c r="H17" s="53" t="str">
        <f>IF(OBS_PA_11.g.SPM_TOTAL+OBS_PA_11.g.REU_TOTAL+OBS_PA_11.g.MAY_TOTAL+OBS_PA_11.g.GUY_TOTAL+OBS_PA_11.g.GUA_TOTAL+OBS_PA_11.g.MAR_TOTAL=0,"",OBS_PA_11.g.MAR_TOTAL+OBS_PA_11.g.GUA_TOTAL+OBS_PA_11.g.GUY_TOTAL+OBS_PA_11.g.MAY_TOTAL+OBS_PA_11.g.REU_TOTAL+OBS_PA_11.g.SPM_TOTAL)</f>
        <v/>
      </c>
      <c r="I17" s="44"/>
    </row>
    <row r="18" spans="1:9" s="38" customFormat="1" ht="27" customHeight="1" x14ac:dyDescent="0.2">
      <c r="A18" s="61"/>
      <c r="B18" s="55"/>
      <c r="C18" s="55"/>
      <c r="D18" s="55"/>
      <c r="E18" s="55"/>
      <c r="F18" s="55"/>
      <c r="G18" s="55"/>
      <c r="H18" s="55"/>
      <c r="I18" s="44"/>
    </row>
    <row r="19" spans="1:9" ht="27" customHeight="1" x14ac:dyDescent="0.2">
      <c r="A19" s="62"/>
      <c r="B19" s="63"/>
      <c r="C19" s="63"/>
      <c r="D19" s="63"/>
      <c r="E19" s="63"/>
      <c r="F19" s="63"/>
      <c r="G19" s="63"/>
      <c r="H19" s="63"/>
    </row>
    <row r="20" spans="1:9" s="26" customFormat="1" ht="27" customHeight="1" x14ac:dyDescent="0.3">
      <c r="A20" s="114" t="s">
        <v>36</v>
      </c>
      <c r="B20" s="28"/>
      <c r="C20" s="28"/>
      <c r="D20" s="28"/>
      <c r="E20" s="28"/>
      <c r="F20" s="28"/>
      <c r="G20" s="28"/>
      <c r="H20" s="28"/>
      <c r="I20" s="29"/>
    </row>
    <row r="21" spans="1:9" s="30" customFormat="1" ht="32.25" customHeight="1" x14ac:dyDescent="0.25">
      <c r="A21" s="31" t="s">
        <v>11</v>
      </c>
      <c r="B21" s="64" t="s">
        <v>12</v>
      </c>
      <c r="C21" s="116" t="s">
        <v>13</v>
      </c>
      <c r="D21" s="65" t="s">
        <v>14</v>
      </c>
      <c r="E21" s="65" t="s">
        <v>15</v>
      </c>
      <c r="F21" s="66" t="s">
        <v>16</v>
      </c>
      <c r="G21" s="66" t="s">
        <v>17</v>
      </c>
      <c r="H21" s="67" t="s">
        <v>18</v>
      </c>
      <c r="I21" s="37"/>
    </row>
    <row r="22" spans="1:9" s="30" customFormat="1" ht="27" customHeight="1" x14ac:dyDescent="0.25">
      <c r="A22" s="133" t="s">
        <v>38</v>
      </c>
      <c r="B22" s="68"/>
      <c r="C22" s="69"/>
      <c r="D22" s="69"/>
      <c r="E22" s="69"/>
      <c r="F22" s="69"/>
      <c r="G22" s="69"/>
      <c r="H22" s="70" t="str">
        <f>IF(OBS_PA_23.b.MAR_TOTAL+OBS_PA_23.b.GUA_TOTAL+OBS_PA_23.b.GUY_TOTAL+OBS_PA_23.b.MAY_TOTAL+OBS_PA_23.b.REU_TOTAL+OBS_PA_23.b.SPM_TOTAL=0,"",OBS_PA_23.b.MAR_TOTAL+OBS_PA_23.b.GUA_TOTAL+OBS_PA_23.b.GUY_TOTAL+OBS_PA_23.b.MAY_TOTAL+OBS_PA_23.b.REU_TOTAL+OBS_PA_23.b.SPM_TOTAL)</f>
        <v/>
      </c>
      <c r="I22" s="71"/>
    </row>
    <row r="23" spans="1:9" s="30" customFormat="1" ht="27" customHeight="1" x14ac:dyDescent="0.2">
      <c r="A23" s="72" t="s">
        <v>23</v>
      </c>
      <c r="B23" s="73"/>
      <c r="C23" s="74"/>
      <c r="D23" s="74"/>
      <c r="E23" s="74"/>
      <c r="F23" s="74"/>
      <c r="G23" s="74"/>
      <c r="H23" s="75" t="str">
        <f>IF(OBS_PA_23.b.1.MAR_TOTAL+OBS_PA_23.b.1.GUA_TOTAL+OBS_PA_23.b.1.GUY_TOTAL+OBS_PA_23.b.1.MAY_TOTAL+OBS_PA_23.b.1.REU_TOTAL+OBS_PA_23.b.1.SPM_TOTAL=0,"",OBS_PA_23.b.1.MAR_TOTAL+OBS_PA_23.b.1.GUA_TOTAL+OBS_PA_23.b.1.GUY_TOTAL+OBS_PA_23.b.1.MAY_TOTAL+OBS_PA_23.b.1.REU_TOTAL+OBS_PA_23.b.1.SPM_TOTAL)</f>
        <v/>
      </c>
      <c r="I23" s="71"/>
    </row>
    <row r="24" spans="1:9" s="30" customFormat="1" ht="27" customHeight="1" x14ac:dyDescent="0.2">
      <c r="A24" s="72" t="s">
        <v>24</v>
      </c>
      <c r="B24" s="76"/>
      <c r="C24" s="77"/>
      <c r="D24" s="77"/>
      <c r="E24" s="77"/>
      <c r="F24" s="77"/>
      <c r="G24" s="77"/>
      <c r="H24" s="78" t="str">
        <f>IF(OBS_PA_23.b.2.MAR_TOTAL+OBS_PA_23.b.2.GUA_TOTAL+OBS_PA_23.b.2.GUY_TOTAL+OBS_PA_23.b.2.MAY_TOTAL+OBS_PA_23.b.2.REU_TOTAL+OBS_PA_23.b.2.SPM_TOTAL=0,"",OBS_PA_23.b.2.MAR_TOTAL+OBS_PA_23.b.2.GUA_TOTAL+OBS_PA_23.b.2.GUY_TOTAL+OBS_PA_23.b.2.MAY_TOTAL+OBS_PA_23.b.2.REU_TOTAL+OBS_PA_23.b.2.SPM_TOTAL)</f>
        <v/>
      </c>
      <c r="I24" s="71"/>
    </row>
    <row r="25" spans="1:9" s="30" customFormat="1" ht="27" customHeight="1" x14ac:dyDescent="0.2">
      <c r="A25" s="79" t="s">
        <v>25</v>
      </c>
      <c r="B25" s="80"/>
      <c r="C25" s="81"/>
      <c r="D25" s="81"/>
      <c r="E25" s="81"/>
      <c r="F25" s="81"/>
      <c r="G25" s="81"/>
      <c r="H25" s="82" t="str">
        <f>IF(OBS_PA_23.b.3567.MAR_TOTAL+OBS_PA_23.b.3567.GUA_TOTAL+OBS_PA_23.b.3567.GUY_TOTAL+OBS_PA_23.b.3567.MAY_TOTAL+OBS_PA_23.b.3567.REU_TOTAL+OBS_PA_23.b.3567.SPM_TOTAL=0,"",OBS_PA_23.b.3567.MAR_TOTAL+OBS_PA_23.b.3567.GUA_TOTAL+OBS_PA_23.b.3567.GUY_TOTAL+OBS_PA_23.b.3567.MAY_TOTAL+OBS_PA_23.b.3567.REU_TOTAL+OBS_PA_23.b.3567.SPM_TOTAL)</f>
        <v/>
      </c>
      <c r="I25" s="71"/>
    </row>
    <row r="26" spans="1:9" s="30" customFormat="1" ht="27" customHeight="1" x14ac:dyDescent="0.25">
      <c r="A26" s="134" t="s">
        <v>39</v>
      </c>
      <c r="B26" s="83"/>
      <c r="C26" s="84"/>
      <c r="D26" s="84"/>
      <c r="E26" s="84"/>
      <c r="F26" s="84"/>
      <c r="G26" s="84"/>
      <c r="H26" s="85" t="str">
        <f>IF(OBS_PA_23.b.4.MAR_TOTAL+OBS_PA_23.b.4.GUA_TOTAL+OBS_PA_23.b.4.GUY_TOTAL+OBS_PA_23.b.4.MAY_TOTAL+OBS_PA_23.b.4.REU_TOTAL+OBS_PA_23.b.4.SPM_TOTAL=0,"",OBS_PA_23.b.4.MAR_TOTAL+OBS_PA_23.b.4.GUA_TOTAL+OBS_PA_23.b.4.GUY_TOTAL+OBS_PA_23.b.4.MAY_TOTAL+OBS_PA_23.b.4.REU_TOTAL+OBS_PA_23.b.4.SPM_TOTAL)</f>
        <v/>
      </c>
      <c r="I26" s="71"/>
    </row>
    <row r="27" spans="1:9" ht="27" customHeight="1" x14ac:dyDescent="0.2">
      <c r="A27" s="86" t="s">
        <v>26</v>
      </c>
      <c r="B27" s="87"/>
      <c r="C27" s="88"/>
      <c r="D27" s="88"/>
      <c r="E27" s="88"/>
      <c r="F27" s="88"/>
      <c r="G27" s="88"/>
      <c r="H27" s="89" t="str">
        <f>IF(OBS_PA_23.b.4.1.MAR_TOTAL+OBS_PA_23.b.4.1.GUA_TOTAL+OBS_PA_23.b.4.1.GUY_TOTAL+OBS_PA_23.b.4.1.MAY_TOTAL+OBS_PA_23.b.4.1.REU_TOTAL+OBS_PA_23.b.4.1.SPM_TOTAL=0,"",OBS_PA_23.b.4.1.MAR_TOTAL+OBS_PA_23.b.4.1.GUA_TOTAL+OBS_PA_23.b.4.1.GUY_TOTAL+OBS_PA_23.b.4.1.MAY_TOTAL+OBS_PA_23.b.4.1.REU_TOTAL+OBS_PA_23.b.4.1.SPM_TOTAL)</f>
        <v/>
      </c>
      <c r="I27" s="71"/>
    </row>
    <row r="28" spans="1:9" ht="27" customHeight="1" x14ac:dyDescent="0.2">
      <c r="A28" s="72" t="s">
        <v>27</v>
      </c>
      <c r="B28" s="87"/>
      <c r="C28" s="88"/>
      <c r="D28" s="88"/>
      <c r="E28" s="88"/>
      <c r="F28" s="88"/>
      <c r="G28" s="88"/>
      <c r="H28" s="89" t="str">
        <f>IF(OBS_PA_23.b.4.3.MAR_TOTAL+OBS_PA_23.b.4.3.GUA_TOTAL+OBS_PA_23.b.4.3.GUY_TOTAL+OBS_PA_23.b.4.3.MAY_TOTAL+OBS_PA_23.b.4.3.REU_TOTAL+OBS_PA_23.b.4.3.SPM_TOTAL=0,"",OBS_PA_23.b.4.3.MAR_TOTAL+OBS_PA_23.b.4.3.GUA_TOTAL+OBS_PA_23.b.4.3.GUY_TOTAL+OBS_PA_23.b.4.3.MAY_TOTAL+OBS_PA_23.b.4.3.REU_TOTAL+OBS_PA_23.b.4.3.SPM_TOTAL)</f>
        <v/>
      </c>
      <c r="I28" s="71"/>
    </row>
    <row r="29" spans="1:9" ht="27" customHeight="1" x14ac:dyDescent="0.2">
      <c r="A29" s="79" t="s">
        <v>28</v>
      </c>
      <c r="B29" s="90"/>
      <c r="C29" s="91"/>
      <c r="D29" s="91"/>
      <c r="E29" s="91"/>
      <c r="F29" s="91"/>
      <c r="G29" s="91"/>
      <c r="H29" s="92" t="str">
        <f>IF(OBS_PA_23.b.4.4.MAR_TOTAL+OBS_PA_23.b.4.4.GUA_TOTAL+OBS_PA_23.b.4.4.GUY_TOTAL+OBS_PA_23.b.4.4.MAY_TOTAL+OBS_PA_23.b.4.4.REU_TOTAL+OBS_PA_23.b.4.4.SPM_TOTAL=0,"",OBS_PA_23.b.4.4.MAR_TOTAL+OBS_PA_23.b.4.4.GUA_TOTAL+OBS_PA_23.b.4.4.GUY_TOTAL+OBS_PA_23.b.4.4.MAY_TOTAL+OBS_PA_23.b.4.4.REU_TOTAL+OBS_PA_23.b.4.4.SPM_TOTAL)</f>
        <v/>
      </c>
      <c r="I29" s="71"/>
    </row>
    <row r="30" spans="1:9" ht="27" customHeight="1" x14ac:dyDescent="0.2">
      <c r="A30" s="125" t="s">
        <v>30</v>
      </c>
      <c r="B30" s="126"/>
      <c r="C30" s="127"/>
      <c r="D30" s="127"/>
      <c r="E30" s="127"/>
      <c r="F30" s="127"/>
      <c r="G30" s="127"/>
      <c r="H30" s="128" t="str">
        <f>IF(B30+C30+D30+E30+F30+G30=0,"",B30+C30+D30+E30+F30+G30)</f>
        <v/>
      </c>
      <c r="I30" s="71"/>
    </row>
    <row r="31" spans="1:9" ht="27" customHeight="1" x14ac:dyDescent="0.2">
      <c r="A31" s="115" t="s">
        <v>31</v>
      </c>
      <c r="B31" s="117"/>
      <c r="C31" s="118"/>
      <c r="D31" s="118"/>
      <c r="E31" s="118"/>
      <c r="F31" s="118"/>
      <c r="G31" s="118"/>
      <c r="H31" s="119" t="str">
        <f>IF(B31+C31+D31+E31+F31+G31=0,"",B31+C31+D31+E31+F31+G31)</f>
        <v/>
      </c>
      <c r="I31" s="71"/>
    </row>
    <row r="32" spans="1:9" ht="27" customHeight="1" thickBot="1" x14ac:dyDescent="0.25">
      <c r="A32" s="122" t="s">
        <v>32</v>
      </c>
      <c r="B32" s="120"/>
      <c r="C32" s="121"/>
      <c r="D32" s="121"/>
      <c r="E32" s="121"/>
      <c r="F32" s="123"/>
      <c r="G32" s="123"/>
      <c r="H32" s="124"/>
      <c r="I32" s="71"/>
    </row>
    <row r="33" spans="1:9" ht="27" customHeight="1" x14ac:dyDescent="0.2">
      <c r="B33" s="63"/>
      <c r="C33" s="63"/>
      <c r="D33" s="63"/>
      <c r="E33" s="63"/>
      <c r="F33" s="63"/>
      <c r="G33" s="63"/>
      <c r="H33" s="63"/>
    </row>
    <row r="34" spans="1:9" s="26" customFormat="1" ht="27" customHeight="1" x14ac:dyDescent="0.3">
      <c r="A34" s="114" t="s">
        <v>37</v>
      </c>
      <c r="B34" s="28"/>
      <c r="C34" s="28"/>
      <c r="D34" s="28"/>
      <c r="E34" s="28"/>
      <c r="F34" s="28"/>
      <c r="G34" s="28"/>
      <c r="H34" s="28"/>
      <c r="I34" s="29"/>
    </row>
    <row r="35" spans="1:9" s="30" customFormat="1" ht="32.25" customHeight="1" thickBot="1" x14ac:dyDescent="0.3">
      <c r="A35" s="31" t="s">
        <v>11</v>
      </c>
      <c r="B35" s="32" t="s">
        <v>12</v>
      </c>
      <c r="C35" s="33" t="s">
        <v>13</v>
      </c>
      <c r="D35" s="34" t="s">
        <v>14</v>
      </c>
      <c r="E35" s="34" t="s">
        <v>15</v>
      </c>
      <c r="F35" s="35" t="s">
        <v>16</v>
      </c>
      <c r="G35" s="35" t="s">
        <v>17</v>
      </c>
      <c r="H35" s="36" t="s">
        <v>18</v>
      </c>
      <c r="I35" s="37"/>
    </row>
    <row r="36" spans="1:9" s="30" customFormat="1" ht="27" customHeight="1" thickBot="1" x14ac:dyDescent="0.25">
      <c r="A36" s="136" t="s">
        <v>40</v>
      </c>
      <c r="B36" s="93"/>
      <c r="C36" s="94"/>
      <c r="D36" s="94"/>
      <c r="E36" s="94"/>
      <c r="F36" s="94"/>
      <c r="G36" s="94"/>
      <c r="H36" s="95" t="str">
        <f>IF(OBS_PA_26.SPM_TOTAL+OBS_PA_26.REU_TOTAL+OBS_PA_26.MAY_TOTAL+OBS_PA_26.GUY_TOTAL+OBS_PA_26.GUA_TOTAL+OBS_PA_26.MAR_TOTAL=0,"",OBS_PA_26.SPM_TOTAL+OBS_PA_26.REU_TOTAL+OBS_PA_26.MAY_TOTAL+OBS_PA_26.GUY_TOTAL+OBS_PA_26.GUA_TOTAL+OBS_PA_26.MAR_TOTAL)</f>
        <v/>
      </c>
      <c r="I36" s="71"/>
    </row>
    <row r="37" spans="1:9" ht="27" customHeight="1" x14ac:dyDescent="0.2">
      <c r="A37" s="96"/>
      <c r="B37" s="97"/>
      <c r="C37" s="97"/>
      <c r="D37" s="97"/>
      <c r="E37" s="97"/>
      <c r="F37" s="98"/>
      <c r="G37" s="98"/>
      <c r="H37" s="98"/>
    </row>
    <row r="38" spans="1:9" ht="27" customHeight="1" x14ac:dyDescent="0.2">
      <c r="A38" s="99"/>
      <c r="B38" s="100"/>
      <c r="C38" s="100"/>
      <c r="D38" s="100"/>
      <c r="E38" s="100"/>
      <c r="F38" s="63"/>
      <c r="G38" s="63"/>
      <c r="H38" s="63"/>
    </row>
    <row r="39" spans="1:9" s="26" customFormat="1" ht="27" customHeight="1" x14ac:dyDescent="0.3">
      <c r="A39" s="27" t="s">
        <v>29</v>
      </c>
      <c r="B39" s="28"/>
      <c r="C39" s="28"/>
      <c r="D39" s="28"/>
      <c r="E39" s="28"/>
      <c r="F39" s="28"/>
      <c r="G39" s="28"/>
      <c r="H39" s="28"/>
      <c r="I39" s="29"/>
    </row>
    <row r="40" spans="1:9" ht="27" customHeight="1" x14ac:dyDescent="0.2">
      <c r="A40" s="101"/>
      <c r="B40" s="63"/>
      <c r="C40" s="63"/>
      <c r="D40" s="63"/>
      <c r="E40" s="63"/>
      <c r="F40" s="63"/>
      <c r="G40" s="63"/>
      <c r="H40" s="63"/>
    </row>
    <row r="41" spans="1:9" s="30" customFormat="1" ht="32.25" customHeight="1" thickBot="1" x14ac:dyDescent="0.3">
      <c r="A41" s="31" t="s">
        <v>43</v>
      </c>
      <c r="B41" s="32" t="s">
        <v>12</v>
      </c>
      <c r="C41" s="33" t="s">
        <v>13</v>
      </c>
      <c r="D41" s="34" t="s">
        <v>14</v>
      </c>
      <c r="E41" s="34" t="s">
        <v>15</v>
      </c>
      <c r="F41" s="35" t="s">
        <v>16</v>
      </c>
      <c r="G41" s="35" t="s">
        <v>17</v>
      </c>
      <c r="H41" s="36" t="s">
        <v>18</v>
      </c>
      <c r="I41" s="37"/>
    </row>
    <row r="42" spans="1:9" s="30" customFormat="1" ht="30.75" customHeight="1" x14ac:dyDescent="0.2">
      <c r="A42" s="135" t="s">
        <v>41</v>
      </c>
      <c r="B42" s="102"/>
      <c r="C42" s="103"/>
      <c r="D42" s="103"/>
      <c r="E42" s="103"/>
      <c r="F42" s="103"/>
      <c r="G42" s="103"/>
      <c r="H42" s="104" t="str">
        <f>IF(OBS_CA_1116.abc.SPM_TOTAL+OBS_CA_1116.abc.REU_TOTAL+OBS_CA_1116.abc.MAY_TOTAL+OBS_CA_1116.abc.GUY_TOTAL+OBS_CA_1116.abc.GUA_TOTAL+OBS_CA_1116.abc.MAR_TOTAL=0,"",OBS_CA_1116.abc.MAR_TOTAL+OBS_CA_1116.abc.GUA_TOTAL+OBS_CA_1116.abc.GUY_TOTAL+OBS_CA_1116.abc.MAY_TOTAL+OBS_CA_1116.abc.REU_TOTAL+OBS_CA_1116.abc.SPM_TOTAL)</f>
        <v/>
      </c>
      <c r="I42" s="71"/>
    </row>
    <row r="43" spans="1:9" s="30" customFormat="1" ht="33.75" customHeight="1" thickBot="1" x14ac:dyDescent="0.3">
      <c r="A43" s="129" t="s">
        <v>42</v>
      </c>
      <c r="B43" s="105"/>
      <c r="C43" s="106"/>
      <c r="D43" s="106"/>
      <c r="E43" s="106"/>
      <c r="F43" s="106"/>
      <c r="G43" s="106"/>
      <c r="H43" s="107" t="str">
        <f>IF(OBS_CA_1123.d_SPM_TOTAL+OBS_CA_1123.d_REU_TOTAL+OBS_CA_1123.d_MAY_TOTAL+OBS_CA_1123.d_GUY_TOTAL+OBS_CA_1123.d.GUA_TOTAL+OBS_CA_1123.d.MAR_TOTAL=0,"",OBS_CA_1123.d.MAR_TOTAL+OBS_CA_1123.d.GUA_TOTAL+OBS_CA_1123.d_GUY_TOTAL+OBS_CA_1123.d_MAY_TOTAL+OBS_CA_1123.d_REU_TOTAL+OBS_CA_1123.d_SPM_TOTAL)</f>
        <v/>
      </c>
      <c r="I43" s="71"/>
    </row>
    <row r="44" spans="1:9" ht="27" customHeight="1" x14ac:dyDescent="0.2">
      <c r="A44" s="99"/>
      <c r="B44" s="100"/>
      <c r="C44" s="100"/>
      <c r="D44" s="100"/>
      <c r="E44" s="100"/>
      <c r="F44" s="63"/>
      <c r="G44" s="63"/>
      <c r="H44" s="63"/>
    </row>
    <row r="45" spans="1:9" ht="27" customHeight="1" x14ac:dyDescent="0.2">
      <c r="A45" s="101"/>
      <c r="B45" s="63"/>
      <c r="C45" s="63"/>
      <c r="D45" s="63"/>
      <c r="E45" s="63"/>
      <c r="F45" s="108"/>
      <c r="G45" s="109"/>
      <c r="H45" s="63"/>
    </row>
    <row r="46" spans="1:9" s="30" customFormat="1" ht="32.25" customHeight="1" thickBot="1" x14ac:dyDescent="0.3">
      <c r="A46" s="31" t="s">
        <v>34</v>
      </c>
      <c r="B46" s="32" t="s">
        <v>12</v>
      </c>
      <c r="C46" s="33" t="s">
        <v>13</v>
      </c>
      <c r="D46" s="34" t="s">
        <v>14</v>
      </c>
      <c r="E46" s="34" t="s">
        <v>15</v>
      </c>
      <c r="F46" s="35" t="s">
        <v>16</v>
      </c>
      <c r="G46" s="35" t="s">
        <v>17</v>
      </c>
      <c r="H46" s="36" t="s">
        <v>18</v>
      </c>
      <c r="I46" s="37"/>
    </row>
    <row r="47" spans="1:9" s="30" customFormat="1" ht="27" customHeight="1" x14ac:dyDescent="0.2">
      <c r="A47" s="137" t="s">
        <v>44</v>
      </c>
      <c r="B47" s="102"/>
      <c r="C47" s="103"/>
      <c r="D47" s="103"/>
      <c r="E47" s="103"/>
      <c r="F47" s="103"/>
      <c r="G47" s="103"/>
      <c r="H47" s="104" t="str">
        <f>IF(OBS_VO_1316.abc.SPM_TOTAL+OBS_VO_1316.abc.REU_TOTAL+OBS_VO_1316.abc.MAY_TOTAL+OBS_VO_1316.abc.GUY_TOTAL+OBS_VO_1316.abc.GUA_TOTAL+OBS_VO_1316.abc.MAR_TOTAL=0,"",OBS_VO_1316.abc.MAR_TOTAL+OBS_VO_1316.abc.GUA_TOTAL+OBS_VO_1316.abc.GUY_TOTAL+OBS_VO_1316.abc.MAY_TOTAL+OBS_VO_1316.abc.REU_TOTAL+OBS_VO_1316.abc.SPM_TOTAL)</f>
        <v/>
      </c>
      <c r="I47" s="71"/>
    </row>
    <row r="48" spans="1:9" s="30" customFormat="1" ht="27" customHeight="1" thickBot="1" x14ac:dyDescent="0.25">
      <c r="A48" s="142" t="s">
        <v>45</v>
      </c>
      <c r="B48" s="130"/>
      <c r="C48" s="131"/>
      <c r="D48" s="131"/>
      <c r="E48" s="131"/>
      <c r="F48" s="131"/>
      <c r="G48" s="131"/>
      <c r="H48" s="132" t="str">
        <f>IF(OBS_VO_1316.d.SPM_TOTAL+OBS_VO_1316.d.REU_TOTAL+OBS_VO_1316.d.MAY_TOTAL+OBS_VO_1316.d.GUY_TOTAL+OBS_VO_1316.d.GUA_TOTAL+OBS_VO_1316.d.MAR_TOTAL=0,"",OBS_VO_1316.d.MAR_TOTAL+OBS_VO_1316.d.GUA_TOTAL+OBS_VO_1316.d.GUY_TOTAL+OBS_VO_1316.d.MAY_TOTAL+OBS_VO_1316.d.REU_TOTAL+OBS_VO_1316.d.SPM_TOTAL)</f>
        <v/>
      </c>
      <c r="I48" s="71"/>
    </row>
    <row r="49" spans="1:8" ht="27" customHeight="1" x14ac:dyDescent="0.2">
      <c r="A49" s="99"/>
      <c r="B49" s="100"/>
      <c r="C49" s="100"/>
      <c r="D49" s="100"/>
      <c r="E49" s="100"/>
      <c r="F49" s="63"/>
      <c r="G49" s="63"/>
      <c r="H49" s="63"/>
    </row>
    <row r="50" spans="1:8" ht="27" customHeight="1" x14ac:dyDescent="0.2">
      <c r="A50" s="99"/>
      <c r="B50" s="100"/>
      <c r="C50" s="100"/>
      <c r="D50" s="100"/>
      <c r="E50" s="100"/>
      <c r="F50" s="63"/>
      <c r="G50" s="63"/>
      <c r="H50" s="63"/>
    </row>
    <row r="51" spans="1:8" ht="27" customHeight="1" x14ac:dyDescent="0.2">
      <c r="A51" s="110"/>
    </row>
    <row r="52" spans="1:8" ht="27" customHeight="1" x14ac:dyDescent="0.2">
      <c r="A52" s="110"/>
    </row>
    <row r="53" spans="1:8" ht="27" customHeight="1" x14ac:dyDescent="0.2">
      <c r="A53" s="110"/>
    </row>
    <row r="54" spans="1:8" ht="27" customHeight="1" x14ac:dyDescent="0.2">
      <c r="A54" s="110"/>
    </row>
    <row r="55" spans="1:8" ht="27" customHeight="1" x14ac:dyDescent="0.2">
      <c r="A55" s="110"/>
    </row>
    <row r="56" spans="1:8" ht="27" customHeight="1" x14ac:dyDescent="0.2">
      <c r="A56" s="110"/>
    </row>
    <row r="57" spans="1:8" ht="27" customHeight="1" x14ac:dyDescent="0.2">
      <c r="A57" s="110"/>
    </row>
    <row r="58" spans="1:8" ht="27" customHeight="1" x14ac:dyDescent="0.2">
      <c r="A58" s="110"/>
    </row>
    <row r="59" spans="1:8" ht="27" customHeight="1" x14ac:dyDescent="0.2">
      <c r="A59" s="110"/>
    </row>
    <row r="60" spans="1:8" ht="27" customHeight="1" x14ac:dyDescent="0.2">
      <c r="A60" s="110"/>
    </row>
    <row r="61" spans="1:8" ht="27" customHeight="1" x14ac:dyDescent="0.2">
      <c r="A61" s="110"/>
    </row>
    <row r="62" spans="1:8" ht="27" customHeight="1" x14ac:dyDescent="0.2">
      <c r="A62" s="110"/>
    </row>
    <row r="63" spans="1:8" ht="27" customHeight="1" x14ac:dyDescent="0.2">
      <c r="A63" s="110"/>
    </row>
    <row r="64" spans="1:8" ht="27" customHeight="1" x14ac:dyDescent="0.2">
      <c r="A64" s="110"/>
    </row>
    <row r="65" spans="1:1" ht="27" customHeight="1" x14ac:dyDescent="0.2">
      <c r="A65" s="110"/>
    </row>
    <row r="66" spans="1:1" ht="27" customHeight="1" x14ac:dyDescent="0.2">
      <c r="A66" s="110"/>
    </row>
    <row r="67" spans="1:1" ht="27" customHeight="1" x14ac:dyDescent="0.2">
      <c r="A67" s="110"/>
    </row>
    <row r="68" spans="1:1" ht="27" customHeight="1" x14ac:dyDescent="0.2">
      <c r="A68" s="110"/>
    </row>
    <row r="69" spans="1:1" ht="27" customHeight="1" x14ac:dyDescent="0.2">
      <c r="A69" s="110"/>
    </row>
    <row r="70" spans="1:1" ht="27" customHeight="1" x14ac:dyDescent="0.2">
      <c r="A70" s="110"/>
    </row>
    <row r="71" spans="1:1" ht="27" customHeight="1" x14ac:dyDescent="0.2">
      <c r="A71" s="110"/>
    </row>
    <row r="72" spans="1:1" ht="27" customHeight="1" x14ac:dyDescent="0.2">
      <c r="A72" s="110"/>
    </row>
    <row r="73" spans="1:1" ht="27" customHeight="1" x14ac:dyDescent="0.2">
      <c r="A73" s="110"/>
    </row>
    <row r="74" spans="1:1" ht="27" customHeight="1" x14ac:dyDescent="0.2">
      <c r="A74" s="110"/>
    </row>
    <row r="75" spans="1:1" ht="27" customHeight="1" x14ac:dyDescent="0.2">
      <c r="A75" s="110"/>
    </row>
    <row r="76" spans="1:1" ht="27" customHeight="1" x14ac:dyDescent="0.2">
      <c r="A76" s="110"/>
    </row>
    <row r="77" spans="1:1" ht="27" customHeight="1" x14ac:dyDescent="0.2">
      <c r="A77" s="110"/>
    </row>
    <row r="78" spans="1:1" ht="27" customHeight="1" x14ac:dyDescent="0.2">
      <c r="A78" s="110"/>
    </row>
    <row r="79" spans="1:1" ht="27" customHeight="1" x14ac:dyDescent="0.2">
      <c r="A79" s="110"/>
    </row>
    <row r="80" spans="1:1" ht="27" customHeight="1" x14ac:dyDescent="0.2">
      <c r="A80" s="110"/>
    </row>
    <row r="81" spans="1:1" ht="27" customHeight="1" x14ac:dyDescent="0.2">
      <c r="A81" s="110"/>
    </row>
    <row r="82" spans="1:1" ht="27" customHeight="1" x14ac:dyDescent="0.2">
      <c r="A82" s="110"/>
    </row>
    <row r="83" spans="1:1" ht="27" customHeight="1" x14ac:dyDescent="0.2">
      <c r="A83" s="110"/>
    </row>
    <row r="84" spans="1:1" ht="27" customHeight="1" x14ac:dyDescent="0.2">
      <c r="A84" s="110"/>
    </row>
    <row r="85" spans="1:1" ht="27" customHeight="1" x14ac:dyDescent="0.2">
      <c r="A85" s="110"/>
    </row>
    <row r="86" spans="1:1" ht="27" customHeight="1" x14ac:dyDescent="0.2">
      <c r="A86" s="110"/>
    </row>
    <row r="87" spans="1:1" ht="27" customHeight="1" x14ac:dyDescent="0.2">
      <c r="A87" s="110"/>
    </row>
    <row r="88" spans="1:1" ht="27" customHeight="1" x14ac:dyDescent="0.2">
      <c r="A88" s="110"/>
    </row>
    <row r="89" spans="1:1" ht="27" customHeight="1" x14ac:dyDescent="0.2">
      <c r="A89" s="110"/>
    </row>
    <row r="90" spans="1:1" ht="27" customHeight="1" x14ac:dyDescent="0.2">
      <c r="A90" s="110"/>
    </row>
    <row r="91" spans="1:1" ht="27" customHeight="1" x14ac:dyDescent="0.2">
      <c r="A91" s="110"/>
    </row>
    <row r="92" spans="1:1" ht="27" customHeight="1" x14ac:dyDescent="0.2">
      <c r="A92" s="110"/>
    </row>
    <row r="93" spans="1:1" ht="27" customHeight="1" x14ac:dyDescent="0.2">
      <c r="A93" s="110"/>
    </row>
    <row r="94" spans="1:1" ht="27" customHeight="1" x14ac:dyDescent="0.2">
      <c r="A94" s="110"/>
    </row>
    <row r="95" spans="1:1" ht="27" customHeight="1" x14ac:dyDescent="0.2">
      <c r="A95" s="110"/>
    </row>
    <row r="96" spans="1:1" ht="27" customHeight="1" x14ac:dyDescent="0.2">
      <c r="A96" s="110"/>
    </row>
    <row r="97" spans="1:1" ht="27" customHeight="1" x14ac:dyDescent="0.2">
      <c r="A97" s="110"/>
    </row>
    <row r="98" spans="1:1" ht="27" customHeight="1" x14ac:dyDescent="0.2">
      <c r="A98" s="110"/>
    </row>
    <row r="99" spans="1:1" ht="27" customHeight="1" x14ac:dyDescent="0.2">
      <c r="A99" s="110"/>
    </row>
    <row r="100" spans="1:1" ht="27" customHeight="1" x14ac:dyDescent="0.2">
      <c r="A100" s="110"/>
    </row>
    <row r="101" spans="1:1" ht="27" customHeight="1" x14ac:dyDescent="0.2">
      <c r="A101" s="110"/>
    </row>
    <row r="102" spans="1:1" ht="27" customHeight="1" x14ac:dyDescent="0.2">
      <c r="A102" s="110"/>
    </row>
    <row r="103" spans="1:1" ht="27" customHeight="1" x14ac:dyDescent="0.2">
      <c r="A103" s="110"/>
    </row>
    <row r="104" spans="1:1" ht="27" customHeight="1" x14ac:dyDescent="0.2">
      <c r="A104" s="110"/>
    </row>
    <row r="105" spans="1:1" ht="27" customHeight="1" x14ac:dyDescent="0.2">
      <c r="A105" s="110"/>
    </row>
    <row r="106" spans="1:1" ht="27" customHeight="1" x14ac:dyDescent="0.2">
      <c r="A106" s="110"/>
    </row>
    <row r="107" spans="1:1" ht="27" customHeight="1" x14ac:dyDescent="0.2">
      <c r="A107" s="110"/>
    </row>
    <row r="108" spans="1:1" ht="27" customHeight="1" x14ac:dyDescent="0.2">
      <c r="A108" s="110"/>
    </row>
    <row r="109" spans="1:1" ht="27" customHeight="1" x14ac:dyDescent="0.2">
      <c r="A109" s="110"/>
    </row>
    <row r="110" spans="1:1" ht="27" customHeight="1" x14ac:dyDescent="0.2">
      <c r="A110" s="110"/>
    </row>
    <row r="111" spans="1:1" ht="27" customHeight="1" x14ac:dyDescent="0.2">
      <c r="A111" s="110"/>
    </row>
    <row r="112" spans="1:1" ht="27" customHeight="1" x14ac:dyDescent="0.2">
      <c r="A112" s="110"/>
    </row>
    <row r="113" spans="1:1" ht="27" customHeight="1" x14ac:dyDescent="0.2">
      <c r="A113" s="110"/>
    </row>
    <row r="114" spans="1:1" ht="27" customHeight="1" x14ac:dyDescent="0.2">
      <c r="A114" s="110"/>
    </row>
    <row r="115" spans="1:1" ht="27" customHeight="1" x14ac:dyDescent="0.2">
      <c r="A115" s="110"/>
    </row>
    <row r="116" spans="1:1" ht="27" customHeight="1" x14ac:dyDescent="0.2">
      <c r="A116" s="110"/>
    </row>
    <row r="117" spans="1:1" ht="27" customHeight="1" x14ac:dyDescent="0.2">
      <c r="A117" s="110"/>
    </row>
    <row r="118" spans="1:1" ht="27" customHeight="1" x14ac:dyDescent="0.2">
      <c r="A118" s="110"/>
    </row>
    <row r="119" spans="1:1" ht="27" customHeight="1" x14ac:dyDescent="0.2">
      <c r="A119" s="110"/>
    </row>
    <row r="120" spans="1:1" ht="27" customHeight="1" x14ac:dyDescent="0.2">
      <c r="A120" s="110"/>
    </row>
    <row r="121" spans="1:1" ht="27" customHeight="1" x14ac:dyDescent="0.2">
      <c r="A121" s="110"/>
    </row>
    <row r="122" spans="1:1" ht="27" customHeight="1" x14ac:dyDescent="0.2">
      <c r="A122" s="110"/>
    </row>
    <row r="123" spans="1:1" ht="27" customHeight="1" x14ac:dyDescent="0.2">
      <c r="A123" s="110"/>
    </row>
    <row r="124" spans="1:1" ht="27" customHeight="1" x14ac:dyDescent="0.2">
      <c r="A124" s="110"/>
    </row>
    <row r="125" spans="1:1" ht="27" customHeight="1" x14ac:dyDescent="0.2">
      <c r="A125" s="110"/>
    </row>
    <row r="126" spans="1:1" ht="27" customHeight="1" x14ac:dyDescent="0.2">
      <c r="A126" s="110"/>
    </row>
    <row r="127" spans="1:1" ht="27" customHeight="1" x14ac:dyDescent="0.2">
      <c r="A127" s="110"/>
    </row>
    <row r="128" spans="1:1" ht="27" customHeight="1" x14ac:dyDescent="0.2">
      <c r="A128" s="110"/>
    </row>
    <row r="129" spans="1:1" ht="27" customHeight="1" x14ac:dyDescent="0.2">
      <c r="A129" s="110"/>
    </row>
    <row r="130" spans="1:1" ht="27" customHeight="1" x14ac:dyDescent="0.2">
      <c r="A130" s="110"/>
    </row>
    <row r="131" spans="1:1" ht="27" customHeight="1" x14ac:dyDescent="0.2">
      <c r="A131" s="110"/>
    </row>
    <row r="132" spans="1:1" ht="27" customHeight="1" x14ac:dyDescent="0.2">
      <c r="A132" s="110"/>
    </row>
    <row r="133" spans="1:1" ht="27" customHeight="1" x14ac:dyDescent="0.2">
      <c r="A133" s="110"/>
    </row>
    <row r="134" spans="1:1" ht="27" customHeight="1" x14ac:dyDescent="0.2">
      <c r="A134" s="110"/>
    </row>
    <row r="135" spans="1:1" ht="27" customHeight="1" x14ac:dyDescent="0.2">
      <c r="A135" s="110"/>
    </row>
    <row r="136" spans="1:1" ht="27" customHeight="1" x14ac:dyDescent="0.2">
      <c r="A136" s="110"/>
    </row>
    <row r="137" spans="1:1" ht="27" customHeight="1" x14ac:dyDescent="0.2">
      <c r="A137" s="110"/>
    </row>
    <row r="138" spans="1:1" ht="27" customHeight="1" x14ac:dyDescent="0.2">
      <c r="A138" s="110"/>
    </row>
    <row r="139" spans="1:1" ht="27" customHeight="1" x14ac:dyDescent="0.2">
      <c r="A139" s="110"/>
    </row>
    <row r="140" spans="1:1" ht="27" customHeight="1" x14ac:dyDescent="0.2">
      <c r="A140" s="110"/>
    </row>
    <row r="141" spans="1:1" ht="27" customHeight="1" x14ac:dyDescent="0.2">
      <c r="A141" s="110"/>
    </row>
    <row r="142" spans="1:1" ht="27" customHeight="1" x14ac:dyDescent="0.2">
      <c r="A142" s="110"/>
    </row>
    <row r="143" spans="1:1" ht="27" customHeight="1" x14ac:dyDescent="0.2">
      <c r="A143" s="110"/>
    </row>
    <row r="144" spans="1:1" ht="27" customHeight="1" x14ac:dyDescent="0.2">
      <c r="A144" s="110"/>
    </row>
    <row r="145" spans="1:1" ht="27" customHeight="1" x14ac:dyDescent="0.2">
      <c r="A145" s="110"/>
    </row>
    <row r="146" spans="1:1" ht="27" customHeight="1" x14ac:dyDescent="0.2">
      <c r="A146" s="110"/>
    </row>
    <row r="147" spans="1:1" ht="27" customHeight="1" x14ac:dyDescent="0.2">
      <c r="A147" s="110"/>
    </row>
    <row r="148" spans="1:1" ht="27" customHeight="1" x14ac:dyDescent="0.2">
      <c r="A148" s="110"/>
    </row>
    <row r="149" spans="1:1" ht="27" customHeight="1" x14ac:dyDescent="0.2">
      <c r="A149" s="110"/>
    </row>
    <row r="150" spans="1:1" ht="27" customHeight="1" x14ac:dyDescent="0.2">
      <c r="A150" s="110"/>
    </row>
    <row r="151" spans="1:1" ht="27" customHeight="1" x14ac:dyDescent="0.2">
      <c r="A151" s="110"/>
    </row>
    <row r="152" spans="1:1" ht="27" customHeight="1" x14ac:dyDescent="0.2">
      <c r="A152" s="110"/>
    </row>
    <row r="153" spans="1:1" ht="27" customHeight="1" x14ac:dyDescent="0.2">
      <c r="A153" s="110"/>
    </row>
    <row r="154" spans="1:1" ht="27" customHeight="1" x14ac:dyDescent="0.2">
      <c r="A154" s="110"/>
    </row>
    <row r="155" spans="1:1" ht="27" customHeight="1" x14ac:dyDescent="0.2">
      <c r="A155" s="110"/>
    </row>
    <row r="156" spans="1:1" ht="27" customHeight="1" x14ac:dyDescent="0.2">
      <c r="A156" s="110"/>
    </row>
    <row r="157" spans="1:1" ht="27" customHeight="1" x14ac:dyDescent="0.2">
      <c r="A157" s="110"/>
    </row>
    <row r="158" spans="1:1" ht="27" customHeight="1" x14ac:dyDescent="0.2">
      <c r="A158" s="110"/>
    </row>
    <row r="159" spans="1:1" ht="27" customHeight="1" x14ac:dyDescent="0.2">
      <c r="A159" s="110"/>
    </row>
    <row r="160" spans="1:1" ht="27" customHeight="1" x14ac:dyDescent="0.2">
      <c r="A160" s="110"/>
    </row>
  </sheetData>
  <mergeCells count="2">
    <mergeCell ref="E3:G3"/>
    <mergeCell ref="B6:D6"/>
  </mergeCells>
  <pageMargins left="0.70866141732283472" right="0.70866141732283472" top="0.74803149606299213" bottom="0.74803149606299213" header="0.31496062992125984" footer="0.31496062992125984"/>
  <pageSetup paperSize="9" scale="44" orientation="portrait" useFirstPageNumber="1" r:id="rId1"/>
  <headerFooter>
    <oddHeader xml:space="preserve">&amp;CPage &amp;P de &amp;N
Annexe A3 à la décision 2024-0589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142</vt:i4>
      </vt:variant>
    </vt:vector>
  </HeadingPairs>
  <TitlesOfParts>
    <vt:vector size="143" baseType="lpstr">
      <vt:lpstr>DOM 2024</vt:lpstr>
      <vt:lpstr>'DOM 2024'!OBS_CA_1116.abc.GUA_TOTAL</vt:lpstr>
      <vt:lpstr>'DOM 2024'!OBS_CA_1116.abc.GUY_TOTAL</vt:lpstr>
      <vt:lpstr>'DOM 2024'!OBS_CA_1116.abc.MAR_TOTAL</vt:lpstr>
      <vt:lpstr>'DOM 2024'!OBS_CA_1116.abc.MAY_TOTAL</vt:lpstr>
      <vt:lpstr>'DOM 2024'!OBS_CA_1116.abc.REU_TOTAL</vt:lpstr>
      <vt:lpstr>'DOM 2024'!OBS_CA_1116.abc.SPM_TOTAL</vt:lpstr>
      <vt:lpstr>'DOM 2024'!OBS_CA_1116.abc_TOTAL</vt:lpstr>
      <vt:lpstr>'DOM 2024'!OBS_CA_1123.d.GUA_TOTAL</vt:lpstr>
      <vt:lpstr>'DOM 2024'!OBS_CA_1123.d.MAR_TOTAL</vt:lpstr>
      <vt:lpstr>'DOM 2024'!OBS_CA_1123.d_GUY_TOTAL</vt:lpstr>
      <vt:lpstr>'DOM 2024'!OBS_CA_1123.d_MAY_TOTAL</vt:lpstr>
      <vt:lpstr>'DOM 2024'!OBS_CA_1123.d_REU_TOTAL</vt:lpstr>
      <vt:lpstr>'DOM 2024'!OBS_CA_1123.d_SPM_TOTAL</vt:lpstr>
      <vt:lpstr>'DOM 2024'!OBS_CA_1123.d_TOTAL</vt:lpstr>
      <vt:lpstr>'DOM 2024'!OBS_PA_11.abc.GUA_TOTAL</vt:lpstr>
      <vt:lpstr>'DOM 2024'!OBS_PA_11.abc.GUY_TOTAL</vt:lpstr>
      <vt:lpstr>'DOM 2024'!OBS_PA_11.abc.MAR_TOTAL</vt:lpstr>
      <vt:lpstr>'DOM 2024'!OBS_PA_11.abc.MAY_TOTAL</vt:lpstr>
      <vt:lpstr>'DOM 2024'!OBS_PA_11.abc.REU_TOTAL</vt:lpstr>
      <vt:lpstr>'DOM 2024'!OBS_PA_11.abc.SPM_TOTAL</vt:lpstr>
      <vt:lpstr>'DOM 2024'!OBS_PA_11.abc_TOTAL</vt:lpstr>
      <vt:lpstr>'DOM 2024'!OBS_PA_11.d.GUA_TOTAL</vt:lpstr>
      <vt:lpstr>'DOM 2024'!OBS_PA_11.d.GUY_TOTAL</vt:lpstr>
      <vt:lpstr>'DOM 2024'!OBS_PA_11.d.MAR_TOTAL</vt:lpstr>
      <vt:lpstr>'DOM 2024'!OBS_PA_11.d.MAY_TOTAL</vt:lpstr>
      <vt:lpstr>'DOM 2024'!OBS_PA_11.d.REU_TOTAL</vt:lpstr>
      <vt:lpstr>'DOM 2024'!OBS_PA_11.d.SPM_TOTAL</vt:lpstr>
      <vt:lpstr>'DOM 2024'!OBS_PA_11.d_TOTAL</vt:lpstr>
      <vt:lpstr>'DOM 2024'!OBS_PA_11.g.GUA_TOTAL</vt:lpstr>
      <vt:lpstr>'DOM 2024'!OBS_PA_11.g.GUY_TOTAL</vt:lpstr>
      <vt:lpstr>'DOM 2024'!OBS_PA_11.g.MAR_TOTAL</vt:lpstr>
      <vt:lpstr>'DOM 2024'!OBS_PA_11.g.MAY_TOTAL</vt:lpstr>
      <vt:lpstr>'DOM 2024'!OBS_PA_11.g.REU_TOTAL</vt:lpstr>
      <vt:lpstr>'DOM 2024'!OBS_PA_11.g.SPM_TOTAL</vt:lpstr>
      <vt:lpstr>'DOM 2024'!OBS_PA_11.g_TOTAL</vt:lpstr>
      <vt:lpstr>'DOM 2024'!OBS_PA_11.GUA_TOTAL</vt:lpstr>
      <vt:lpstr>'DOM 2024'!OBS_PA_11.GUY_TOTAL</vt:lpstr>
      <vt:lpstr>'DOM 2024'!OBS_PA_11.MAR_TOTAL</vt:lpstr>
      <vt:lpstr>'DOM 2024'!OBS_PA_11.MAY_TOTAL</vt:lpstr>
      <vt:lpstr>'DOM 2024'!OBS_PA_11.REU_TOTAL</vt:lpstr>
      <vt:lpstr>'DOM 2024'!OBS_PA_11.SPM_TOTAL</vt:lpstr>
      <vt:lpstr>'DOM 2024'!OBS_PA_11_TOTAL</vt:lpstr>
      <vt:lpstr>'DOM 2024'!OBS_PA_23.b.1.GUA_TOTAL</vt:lpstr>
      <vt:lpstr>'DOM 2024'!OBS_PA_23.b.1.GUY_TOTAL</vt:lpstr>
      <vt:lpstr>'DOM 2024'!OBS_PA_23.b.1.MAR_TOTAL</vt:lpstr>
      <vt:lpstr>'DOM 2024'!OBS_PA_23.b.1.MAY_TOTAL</vt:lpstr>
      <vt:lpstr>'DOM 2024'!OBS_PA_23.b.1.REU_TOTAL</vt:lpstr>
      <vt:lpstr>'DOM 2024'!OBS_PA_23.b.1.SPM_TOTAL</vt:lpstr>
      <vt:lpstr>'DOM 2024'!OBS_PA_23.b.1_TOTAL</vt:lpstr>
      <vt:lpstr>'DOM 2024'!OBS_PA_23.b.2.GUA_TOTAL</vt:lpstr>
      <vt:lpstr>'DOM 2024'!OBS_PA_23.b.2.GUY_TOTAL</vt:lpstr>
      <vt:lpstr>'DOM 2024'!OBS_PA_23.b.2.MAR_TOTAL</vt:lpstr>
      <vt:lpstr>'DOM 2024'!OBS_PA_23.b.2.MAY_TOTAL</vt:lpstr>
      <vt:lpstr>'DOM 2024'!OBS_PA_23.b.2.REU_TOTAL</vt:lpstr>
      <vt:lpstr>'DOM 2024'!OBS_PA_23.b.2.SPM_TOTAL</vt:lpstr>
      <vt:lpstr>'DOM 2024'!OBS_PA_23.b.2_TOTAL</vt:lpstr>
      <vt:lpstr>'DOM 2024'!OBS_PA_23.b.3567.GUA_TOTAL</vt:lpstr>
      <vt:lpstr>'DOM 2024'!OBS_PA_23.b.3567.GUY_TOTAL</vt:lpstr>
      <vt:lpstr>'DOM 2024'!OBS_PA_23.b.3567.MAR_TOTAL</vt:lpstr>
      <vt:lpstr>'DOM 2024'!OBS_PA_23.b.3567.MAY_TOTAL</vt:lpstr>
      <vt:lpstr>'DOM 2024'!OBS_PA_23.b.3567.REU_TOTAL</vt:lpstr>
      <vt:lpstr>'DOM 2024'!OBS_PA_23.b.3567.SPM_TOTAL</vt:lpstr>
      <vt:lpstr>'DOM 2024'!OBS_PA_23.b.3567_TOTAL</vt:lpstr>
      <vt:lpstr>'DOM 2024'!OBS_PA_23.b.4.1.GUA_TOTAL</vt:lpstr>
      <vt:lpstr>'DOM 2024'!OBS_PA_23.b.4.1.GUY_TOTAL</vt:lpstr>
      <vt:lpstr>'DOM 2024'!OBS_PA_23.b.4.1.MAR_TOTAL</vt:lpstr>
      <vt:lpstr>'DOM 2024'!OBS_PA_23.b.4.1.MAY_TOTAL</vt:lpstr>
      <vt:lpstr>'DOM 2024'!OBS_PA_23.b.4.1.REU_TOTAL</vt:lpstr>
      <vt:lpstr>'DOM 2024'!OBS_PA_23.b.4.1.SPM_TOTAL</vt:lpstr>
      <vt:lpstr>'DOM 2024'!OBS_PA_23.b.4.3.GUA_TOTAL</vt:lpstr>
      <vt:lpstr>'DOM 2024'!OBS_PA_23.b.4.3.GUY_TOTAL</vt:lpstr>
      <vt:lpstr>'DOM 2024'!OBS_PA_23.b.4.3.MAR_TOTAL</vt:lpstr>
      <vt:lpstr>'DOM 2024'!OBS_PA_23.b.4.3.MAY_TOTAL</vt:lpstr>
      <vt:lpstr>'DOM 2024'!OBS_PA_23.b.4.3.REU_TOTAL</vt:lpstr>
      <vt:lpstr>'DOM 2024'!OBS_PA_23.b.4.3.SPM_TOTAL</vt:lpstr>
      <vt:lpstr>'DOM 2024'!OBS_PA_23.b.4.4.GUA_TOTAL</vt:lpstr>
      <vt:lpstr>'DOM 2024'!OBS_PA_23.b.4.4.GUY_TOTAL</vt:lpstr>
      <vt:lpstr>'DOM 2024'!OBS_PA_23.b.4.4.MAR_TOTAL</vt:lpstr>
      <vt:lpstr>'DOM 2024'!OBS_PA_23.b.4.4.MAY_TOTAL</vt:lpstr>
      <vt:lpstr>'DOM 2024'!OBS_PA_23.b.4.4.REU_TOTAL</vt:lpstr>
      <vt:lpstr>'DOM 2024'!OBS_PA_23.b.4.4.SPM_TOTAL</vt:lpstr>
      <vt:lpstr>'DOM 2024'!OBS_PA_23.b.4.5.GUA_TOTAL</vt:lpstr>
      <vt:lpstr>'DOM 2024'!OBS_PA_23.b.4.5.GUY_TOTAL</vt:lpstr>
      <vt:lpstr>'DOM 2024'!OBS_PA_23.b.4.5.MAR_TOTAL</vt:lpstr>
      <vt:lpstr>'DOM 2024'!OBS_PA_23.b.4.5.MAY_TOTAL</vt:lpstr>
      <vt:lpstr>'DOM 2024'!OBS_PA_23.b.4.5.REU_TOTAL</vt:lpstr>
      <vt:lpstr>'DOM 2024'!OBS_PA_23.b.4.5.SPM_TOTAL</vt:lpstr>
      <vt:lpstr>'DOM 2024'!OBS_PA_23.b.4.5_TOTAL</vt:lpstr>
      <vt:lpstr>'DOM 2024'!OBS_PA_23.b.4.6.GUA_TOTAL</vt:lpstr>
      <vt:lpstr>'DOM 2024'!OBS_PA_23.b.4.6.GUY_TOTAL</vt:lpstr>
      <vt:lpstr>'DOM 2024'!OBS_PA_23.b.4.6.MAR_TOTAL</vt:lpstr>
      <vt:lpstr>'DOM 2024'!OBS_PA_23.b.4.6.MAY_TOTAL</vt:lpstr>
      <vt:lpstr>'DOM 2024'!OBS_PA_23.b.4.6.REU_TOTAL</vt:lpstr>
      <vt:lpstr>'DOM 2024'!OBS_PA_23.b.4.6.SPM_TOTAL</vt:lpstr>
      <vt:lpstr>'DOM 2024'!OBS_PA_23.b.4.6_TOTAL</vt:lpstr>
      <vt:lpstr>OBS_PA_23.b.4.7.GUA_TOTAL</vt:lpstr>
      <vt:lpstr>OBS_PA_23.b.4.7.GUY_TOTAL</vt:lpstr>
      <vt:lpstr>OBS_PA_23.b.4.7.MAR_TOTAL</vt:lpstr>
      <vt:lpstr>OBS_PA_23.b.4.7.MAY_TOTAL</vt:lpstr>
      <vt:lpstr>OBS_PA_23.b.4.7.REU_TOTAL</vt:lpstr>
      <vt:lpstr>OBS_PA_23.b.4.7.SPM_TOTAL</vt:lpstr>
      <vt:lpstr>OBS_PA_23.b.4.7_TOTAL</vt:lpstr>
      <vt:lpstr>'DOM 2024'!OBS_PA_23.b.4.GUA_TOTAL</vt:lpstr>
      <vt:lpstr>'DOM 2024'!OBS_PA_23.b.4.GUY_TOTAL</vt:lpstr>
      <vt:lpstr>'DOM 2024'!OBS_PA_23.b.4.MAR_TOTAL</vt:lpstr>
      <vt:lpstr>'DOM 2024'!OBS_PA_23.b.4.MAY_TOTAL</vt:lpstr>
      <vt:lpstr>'DOM 2024'!OBS_PA_23.b.4.REU_TOTAL</vt:lpstr>
      <vt:lpstr>'DOM 2024'!OBS_PA_23.b.4.SPM_TOTAL</vt:lpstr>
      <vt:lpstr>'DOM 2024'!OBS_PA_23.b.4_TOTAL</vt:lpstr>
      <vt:lpstr>'DOM 2024'!OBS_PA_23.b.GUA_TOTAL</vt:lpstr>
      <vt:lpstr>'DOM 2024'!OBS_PA_23.b.GUY_TOTAL</vt:lpstr>
      <vt:lpstr>'DOM 2024'!OBS_PA_23.b.MAR_TOTAL</vt:lpstr>
      <vt:lpstr>'DOM 2024'!OBS_PA_23.b.MAY_TOTAL</vt:lpstr>
      <vt:lpstr>'DOM 2024'!OBS_PA_23.b.REU_TOTAL</vt:lpstr>
      <vt:lpstr>'DOM 2024'!OBS_PA_23.b.SPM_TOTAL</vt:lpstr>
      <vt:lpstr>'DOM 2024'!OBS_PA_23.b_TOTAL</vt:lpstr>
      <vt:lpstr>'DOM 2024'!OBS_PA_23.b4.1_TOTAL</vt:lpstr>
      <vt:lpstr>'DOM 2024'!OBS_PA_23.b4.3_TOTAL</vt:lpstr>
      <vt:lpstr>'DOM 2024'!OBS_PA_23.b4.4_TOTAL</vt:lpstr>
      <vt:lpstr>'DOM 2024'!OBS_PA_26.GUA_TOTAL</vt:lpstr>
      <vt:lpstr>'DOM 2024'!OBS_PA_26.GUY_TOTAL</vt:lpstr>
      <vt:lpstr>'DOM 2024'!OBS_PA_26.MAR_TOTAL</vt:lpstr>
      <vt:lpstr>'DOM 2024'!OBS_PA_26.MAY_TOTAL</vt:lpstr>
      <vt:lpstr>'DOM 2024'!OBS_PA_26.REU_TOTAL</vt:lpstr>
      <vt:lpstr>'DOM 2024'!OBS_PA_26.SPM_TOTAL</vt:lpstr>
      <vt:lpstr>'DOM 2024'!OBS_PA_26_TOTAL</vt:lpstr>
      <vt:lpstr>'DOM 2024'!OBS_VO_1316.abc.GUA_TOTAL</vt:lpstr>
      <vt:lpstr>'DOM 2024'!OBS_VO_1316.abc.GUY_TOTAL</vt:lpstr>
      <vt:lpstr>'DOM 2024'!OBS_VO_1316.abc.MAR_TOTAL</vt:lpstr>
      <vt:lpstr>'DOM 2024'!OBS_VO_1316.abc.MAY_TOTAL</vt:lpstr>
      <vt:lpstr>'DOM 2024'!OBS_VO_1316.abc.REU_TOTAL</vt:lpstr>
      <vt:lpstr>'DOM 2024'!OBS_VO_1316.abc.SPM_TOTAL</vt:lpstr>
      <vt:lpstr>'DOM 2024'!OBS_VO_1316.abc_TOTAL</vt:lpstr>
      <vt:lpstr>'DOM 2024'!OBS_VO_1316.d.GUA_TOTAL</vt:lpstr>
      <vt:lpstr>'DOM 2024'!OBS_VO_1316.d.GUY_TOTAL</vt:lpstr>
      <vt:lpstr>'DOM 2024'!OBS_VO_1316.d.MAR_TOTAL</vt:lpstr>
      <vt:lpstr>'DOM 2024'!OBS_VO_1316.d.MAY_TOTAL</vt:lpstr>
      <vt:lpstr>'DOM 2024'!OBS_VO_1316.d.REU_TOTAL</vt:lpstr>
      <vt:lpstr>'DOM 2024'!OBS_VO_1316.d.SPM_TOTAL</vt:lpstr>
      <vt:lpstr>'DOM 2024'!OBS_VO_1316.d_TOTAL</vt:lpstr>
      <vt:lpstr>'DOM 2024'!OPE_OBS_ID</vt:lpstr>
      <vt:lpstr>'DOM 2024'!Zone_d_impression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Geraldine</dc:creator>
  <cp:lastModifiedBy>MARTY Lauriane</cp:lastModifiedBy>
  <cp:lastPrinted>2019-02-28T16:47:19Z</cp:lastPrinted>
  <dcterms:created xsi:type="dcterms:W3CDTF">2018-02-07T09:57:43Z</dcterms:created>
  <dcterms:modified xsi:type="dcterms:W3CDTF">2024-03-26T10:18:40Z</dcterms:modified>
</cp:coreProperties>
</file>