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codeName="ThisWorkbook" defaultThemeVersion="124226"/>
  <mc:AlternateContent xmlns:mc="http://schemas.openxmlformats.org/markup-compatibility/2006">
    <mc:Choice Requires="x15">
      <x15ac:absPath xmlns:x15ac="http://schemas.microsoft.com/office/spreadsheetml/2010/11/ac" url="S:\C_Osm\Enquêtes statistiques\Enquêtes annuelles\Annuel 2023\Questionnaire définitif\"/>
    </mc:Choice>
  </mc:AlternateContent>
  <xr:revisionPtr revIDLastSave="0" documentId="13_ncr:1_{3C546837-B723-48A6-A6EE-B8957500F537}" xr6:coauthVersionLast="36" xr6:coauthVersionMax="36" xr10:uidLastSave="{00000000-0000-0000-0000-000000000000}"/>
  <bookViews>
    <workbookView xWindow="285" yWindow="600" windowWidth="15105" windowHeight="6795" xr2:uid="{00000000-000D-0000-FFFF-FFFF00000000}"/>
  </bookViews>
  <sheets>
    <sheet name="Annuel 2023" sheetId="1" r:id="rId1"/>
  </sheets>
  <definedNames>
    <definedName name="OBS_CA_1112.c_ENT" localSheetId="0">'Annuel 2023'!$J$141</definedName>
    <definedName name="OBS_CA_1112.c_GP" localSheetId="0">'Annuel 2023'!$I$141</definedName>
    <definedName name="OBS_CA_1112.c_TOTAL" localSheetId="0">'Annuel 2023'!$H$141</definedName>
    <definedName name="OBS_CA_1112.d_ENT" localSheetId="0">'Annuel 2023'!$J$142</definedName>
    <definedName name="OBS_CA_1112.d_GP" localSheetId="0">'Annuel 2023'!$I$142</definedName>
    <definedName name="OBS_CA_1112.d_TOTAL" localSheetId="0">'Annuel 2023'!$H$142</definedName>
    <definedName name="OBS_CA_1112_ENT" localSheetId="0">'Annuel 2023'!$J$140</definedName>
    <definedName name="OBS_CA_1112_GP" localSheetId="0">'Annuel 2023'!$I$140</definedName>
    <definedName name="OBS_CA_1112_TOTAL" localSheetId="0">'Annuel 2023'!$H$140</definedName>
    <definedName name="OBS_CA_1116.IP_ENT">'Annuel 2023'!$H$151</definedName>
    <definedName name="OBS_CA_1316.abc_ENT" localSheetId="0">'Annuel 2023'!$J$146</definedName>
    <definedName name="OBS_CA_1316.abc_GP" localSheetId="0">'Annuel 2023'!$I$146</definedName>
    <definedName name="OBS_CA_1316.abc_TOTAL" localSheetId="0">'Annuel 2023'!$H$146</definedName>
    <definedName name="OBS_CA_1316.d_ENT" localSheetId="0">'Annuel 2023'!$J$147</definedName>
    <definedName name="OBS_CA_1316.d_GP" localSheetId="0">'Annuel 2023'!$I$147</definedName>
    <definedName name="OBS_CA_1316.d_TOTAL" localSheetId="0">'Annuel 2023'!$H$147</definedName>
    <definedName name="OBS_CA_1316_ENT" localSheetId="0">'Annuel 2023'!$J$145</definedName>
    <definedName name="OBS_CA_1316_GP" localSheetId="0">'Annuel 2023'!$I$145</definedName>
    <definedName name="OBS_CA_1316_TOTAL" localSheetId="0">'Annuel 2023'!$H$145</definedName>
    <definedName name="OBS_CA_23">'Annuel 2023'!$H$179</definedName>
    <definedName name="OBS_CA_23.b.4_ENT" localSheetId="0">'Annuel 2023'!$J$178</definedName>
    <definedName name="OBS_CA_23.b.4_GP" localSheetId="0">'Annuel 2023'!$I$178</definedName>
    <definedName name="OBS_CA_23.b.4_TOTAL" localSheetId="0">'Annuel 2023'!$H$178</definedName>
    <definedName name="OBS_CA_23.b_ENT" localSheetId="0">'Annuel 2023'!$J$177</definedName>
    <definedName name="OBS_CA_23.b_GP" localSheetId="0">'Annuel 2023'!$I$177</definedName>
    <definedName name="OBS_CA_23.b_TOTAL" localSheetId="0">'Annuel 2023'!$H$177</definedName>
    <definedName name="OBS_CA_23.GEN_ENT">'Annuel 2023'!$J$180</definedName>
    <definedName name="OBS_CA_23.HQ_ENT">'Annuel 2023'!$J$181</definedName>
    <definedName name="OBS_CA_23_ENT">'Annuel 2023'!$J$179</definedName>
    <definedName name="OBS_CA_23_GP">'Annuel 2023'!$I$179</definedName>
    <definedName name="OBS_CA_24_ENT" localSheetId="0">'Annuel 2023'!$J$185</definedName>
    <definedName name="OBS_CA_24_GP" localSheetId="0">'Annuel 2023'!$I$185</definedName>
    <definedName name="OBS_CA_24_TOTAL" localSheetId="0">'Annuel 2023'!$H$185</definedName>
    <definedName name="OBS_CA_26.a.1_TOTAL" localSheetId="0">'Annuel 2023'!$H$190</definedName>
    <definedName name="OBS_CA_26.a.2_TOTAL" localSheetId="0">'Annuel 2023'!$H$191</definedName>
    <definedName name="OBS_CA_26.a.3_TOTAL" localSheetId="0">'Annuel 2023'!$H$192</definedName>
    <definedName name="OBS_CA_26.a_TOTAL" localSheetId="0">'Annuel 2023'!$H$189</definedName>
    <definedName name="OBS_CA_26.b_TOTAL" localSheetId="0">'Annuel 2023'!$H$197</definedName>
    <definedName name="OBS_CA_31.3_ENT" localSheetId="0">'Annuel 2023'!$J$295</definedName>
    <definedName name="OBS_CA_31.3_GP" localSheetId="0">'Annuel 2023'!$I$295</definedName>
    <definedName name="OBS_CA_31.3_TOTAL" localSheetId="0">'Annuel 2023'!$H$295</definedName>
    <definedName name="OBS_CA_3152.a.1_ENT" localSheetId="0">'Annuel 2023'!$J$289</definedName>
    <definedName name="OBS_CA_3152.a.1_TOTAL" localSheetId="0">'Annuel 2023'!$H$289</definedName>
    <definedName name="OBS_CA_3152.a.2_ENT" localSheetId="0">'Annuel 2023'!$J$290</definedName>
    <definedName name="OBS_CA_3152.a.2_GP" localSheetId="0">'Annuel 2023'!$I$290</definedName>
    <definedName name="OBS_CA_3152.a.2_TOTAL" localSheetId="0">'Annuel 2023'!$H$290</definedName>
    <definedName name="OBS_CA_3152.a.45_ENT" localSheetId="0">'Annuel 2023'!$J$291</definedName>
    <definedName name="OBS_CA_3152.a.45_GP" localSheetId="0">'Annuel 2023'!$I$291</definedName>
    <definedName name="OBS_CA_3152.a.45_TOTAL" localSheetId="0">'Annuel 2023'!$H$291</definedName>
    <definedName name="OBS_CA_3152.a1_GP" localSheetId="0">'Annuel 2023'!$I$289</definedName>
    <definedName name="OBS_CA_3152.b.2_TOTAL" localSheetId="0">'Annuel 2023'!$H$293</definedName>
    <definedName name="OBS_CA_3152.b_TOTAL" localSheetId="0">'Annuel 2023'!$H$292</definedName>
    <definedName name="OBS_CA_3152.CONT_ENT" localSheetId="0">'Annuel 2023'!$J$299</definedName>
    <definedName name="OBS_CA_3152.CONT_GP" localSheetId="0">'Annuel 2023'!$I$299</definedName>
    <definedName name="OBS_CA_3152.CONT_TOTAL" localSheetId="0">'Annuel 2023'!$H$299</definedName>
    <definedName name="OBS_CA_3152_ENT" localSheetId="0">'Annuel 2023'!$J$294</definedName>
    <definedName name="OBS_CA_3152_GP" localSheetId="0">'Annuel 2023'!$I$294</definedName>
    <definedName name="OBS_CA_3152_TOTAL" localSheetId="0">'Annuel 2023'!$H$294</definedName>
    <definedName name="OBS_CA_32_TOTAL" localSheetId="0">'Annuel 2023'!$J$307</definedName>
    <definedName name="OBS_CA_4144.F_ENT" localSheetId="0">'Annuel 2023'!$J$53</definedName>
    <definedName name="OBS_CA_4144.F_GP" localSheetId="0">'Annuel 2023'!$I$53</definedName>
    <definedName name="OBS_CA_4144.F_TOTAL" localSheetId="0">'Annuel 2023'!$H$53</definedName>
    <definedName name="OBS_CA_4144.M_ENT" localSheetId="0">'Annuel 2023'!$J$67</definedName>
    <definedName name="OBS_CA_4144.M_GP" localSheetId="0">'Annuel 2023'!$I$67</definedName>
    <definedName name="OBS_CA_4144.M_TOTAL" localSheetId="0">'Annuel 2023'!$H$67</definedName>
    <definedName name="OBS_CA_4161.F_ENT" localSheetId="0">'Annuel 2023'!$J$55</definedName>
    <definedName name="OBS_CA_4161.F_GP" localSheetId="0">'Annuel 2023'!$I$55</definedName>
    <definedName name="OBS_CA_4161.F_TOTAL" localSheetId="0">'Annuel 2023'!$H$55</definedName>
    <definedName name="OBS_CA_4161.M_ENT" localSheetId="0">'Annuel 2023'!$J$70</definedName>
    <definedName name="OBS_CA_4161.M_GP" localSheetId="0">'Annuel 2023'!$I$70</definedName>
    <definedName name="OBS_CA_4161.M_TOTAL" localSheetId="0">'Annuel 2023'!$H$70</definedName>
    <definedName name="OBS_CA_45.a_TOTAL" localSheetId="0">'Annuel 2023'!$H$69</definedName>
    <definedName name="OBS_CA_45.M_ENT" localSheetId="0">'Annuel 2023'!$J$69</definedName>
    <definedName name="OBS_CA_45.M_GP" localSheetId="0">'Annuel 2023'!$I$69</definedName>
    <definedName name="OBS_CA_45AM_TOTAL" localSheetId="0">'Annuel 2023'!$H$41</definedName>
    <definedName name="OBS_CA_5152.abc_OPE">'Annuel 2023'!$H$219</definedName>
    <definedName name="OBS_CA_5152.Cu_OPE">'Annuel 2023'!$H$218</definedName>
    <definedName name="OBS_CA_5152.FO.a_OPE">'Annuel 2023'!$H$221</definedName>
    <definedName name="OBS_CA_5152.FttE.a_OPE">'Annuel 2023'!$H$222</definedName>
    <definedName name="OBS_CA_5152.FttO.a_OPE">'Annuel 2023'!$H$223</definedName>
    <definedName name="OBS_CA_5152.FttO.p_OPE">'Annuel 2023'!$H$224</definedName>
    <definedName name="OBS_CA_5152.HSC_OPE">'Annuel 2023'!$H$225</definedName>
    <definedName name="OBS_CA_5152.xdsl_OPE">'Annuel 2023'!$H$220</definedName>
    <definedName name="OBS_CA_5152_ENT" localSheetId="0">'Annuel 2023'!$H$200</definedName>
    <definedName name="OBS_CA_5152_OPE" localSheetId="0">'Annuel 2023'!$H$226</definedName>
    <definedName name="OBS_CA_61.A_TOTAL" localSheetId="0">'Annuel 2023'!$H$38</definedName>
    <definedName name="OBS_CA_61.F_ENT" localSheetId="0">'Annuel 2023'!$J$54</definedName>
    <definedName name="OBS_CA_61.F_GP" localSheetId="0">'Annuel 2023'!$I$54</definedName>
    <definedName name="OBS_CA_61.F_TOTAL" localSheetId="0">'Annuel 2023'!$H$54</definedName>
    <definedName name="OBS_CA_61.M_ENT" localSheetId="0">'Annuel 2023'!$J$68</definedName>
    <definedName name="OBS_CA_61.M_GP" localSheetId="0">'Annuel 2023'!$I$68</definedName>
    <definedName name="OBS_CA_61.M_TOTAL" localSheetId="0">'Annuel 2023'!$H$68</definedName>
    <definedName name="OBS_CA_63_ENT" localSheetId="0">'Annuel 2023'!$J$157</definedName>
    <definedName name="OBS_CA_63_GP" localSheetId="0">'Annuel 2023'!$I$157</definedName>
    <definedName name="OBS_CA_63_TOTAL" localSheetId="0">'Annuel 2023'!$H$157</definedName>
    <definedName name="OBS_CA_64.F_ENT" localSheetId="0">'Annuel 2023'!$J$161</definedName>
    <definedName name="OBS_CA_64.F_GP" localSheetId="0">'Annuel 2023'!$I$161</definedName>
    <definedName name="OBS_CA_64.F_TOTAL" localSheetId="0">'Annuel 2023'!$H$161</definedName>
    <definedName name="OBS_CA_64.M_ENT" localSheetId="0">'Annuel 2023'!$J$304</definedName>
    <definedName name="OBS_CA_64.M_GP" localSheetId="0">'Annuel 2023'!$I$304</definedName>
    <definedName name="OBS_CA_64.M_TOTAL" localSheetId="0">'Annuel 2023'!$H$304</definedName>
    <definedName name="OBS_CA_73_TOTAL">'Annuel 2023'!$H$167</definedName>
    <definedName name="OBS_CA_7377_TOTAL">'Annuel 2023'!$H$166</definedName>
    <definedName name="OBS_CA_74_TOTAL">'Annuel 2023'!$H$168</definedName>
    <definedName name="OBS_CA_75_TOTAL">'Annuel 2023'!$H$169</definedName>
    <definedName name="OBS_CA_76_TOTAL">'Annuel 2023'!$H$170</definedName>
    <definedName name="OBS_CA_77_TOTAL">'Annuel 2023'!$H$171</definedName>
    <definedName name="OBS_CA_81.abc.1_TOTAL" localSheetId="0">'Annuel 2023'!$H$214</definedName>
    <definedName name="OBS_CA_81.d_TOTAL" localSheetId="0">'Annuel 2023'!$H$208</definedName>
    <definedName name="OBS_CA_81.f_TOTAL" localSheetId="0">'Annuel 2023'!$H$312</definedName>
    <definedName name="OBS_CA_81.g_TOTAL" localSheetId="0">'Annuel 2023'!$H$313</definedName>
    <definedName name="OBS_CA_81.i_TOTAL" localSheetId="0">'Annuel 2023'!$H$314</definedName>
    <definedName name="OBS_CA_81_TOTAL" localSheetId="0">'Annuel 2023'!$H$207</definedName>
    <definedName name="OBS_CA_8182_TOTAL" localSheetId="0">'Annuel 2023'!$H$210</definedName>
    <definedName name="OBS_CA_8183_TOTAL" localSheetId="0">'Annuel 2023'!$H$316</definedName>
    <definedName name="OBS_CA_82_TOTAL" localSheetId="0">'Annuel 2023'!$H$209</definedName>
    <definedName name="OBS_CA_83_TOTAL" localSheetId="0">'Annuel 2023'!$H$315</definedName>
    <definedName name="OBS_CA_85.ab_TOTAL">'Annuel 2023'!$H$237</definedName>
    <definedName name="OBS_CA_85.c_TOTAL" localSheetId="0">'Annuel 2023'!$H$238</definedName>
    <definedName name="OBS_CA_85_TOTAL" localSheetId="0">'Annuel 2023'!$H$239</definedName>
    <definedName name="OBS_CA_86_TOTAL" localSheetId="0">'Annuel 2023'!$H$320</definedName>
    <definedName name="OBS_CA_90.a.AUT_TOTAL">'Annuel 2023'!$H$233</definedName>
    <definedName name="OBS_CA_90.a.Cu_TOTAL">'Annuel 2023'!$H$231</definedName>
    <definedName name="OBS_CA_90.a.FO_TOTAL">'Annuel 2023'!$H$232</definedName>
    <definedName name="OBS_CA_90.a_TOTAL">'Annuel 2023'!$H$230</definedName>
    <definedName name="OBS_CA_91.AUT_TOTAL">'Annuel 2023'!$H$247</definedName>
    <definedName name="OBS_CA_91.COFI_TOTAL">'Annuel 2023'!$H$243</definedName>
    <definedName name="OBS_CA_91.FttE.p_TOTAL">'Annuel 2023'!$H$246</definedName>
    <definedName name="OBS_CA_91.FttH.p_TOTAL">'Annuel 2023'!$H$244</definedName>
    <definedName name="OBS_CA_91.FttHp.p_TOTAL">'Annuel 2023'!$H$245</definedName>
    <definedName name="OBS_CA_91.p_TOTAL">'Annuel 2023'!$H$248</definedName>
    <definedName name="OBS_CH_AUT_TOTAL">'Annuel 2023'!$H$32</definedName>
    <definedName name="OBS_CH_E_TOTAL">'Annuel 2023'!$H$31</definedName>
    <definedName name="OBS_CH_F_TOTAL">'Annuel 2023'!$H$29</definedName>
    <definedName name="OBS_CH_M_TOTAL">'Annuel 2023'!$H$30</definedName>
    <definedName name="OBS_CHENQ_MAIL_OPERATEUR" localSheetId="0">'Annuel 2023'!$E$17</definedName>
    <definedName name="OBS_CHENQ_NOM_INTERLOCUTEUR" localSheetId="0">'Annuel 2023'!$E$14</definedName>
    <definedName name="OBS_CHENQ_PRENOM_INTERLOCUTEUR" localSheetId="0">'Annuel 2023'!$E$15</definedName>
    <definedName name="OBS_PA_11.4.5_ENT">'Annuel 2023'!$J$88</definedName>
    <definedName name="OBS_PA_11.4.5_GP">'Annuel 2023'!$I$88</definedName>
    <definedName name="OBS_PA_11.4.5_TOTAL">'Annuel 2023'!$H$88</definedName>
    <definedName name="OBS_PA_11.a_ENT" localSheetId="0">'Annuel 2023'!$J$81</definedName>
    <definedName name="OBS_PA_11.a_GP" localSheetId="0">'Annuel 2023'!$I$81</definedName>
    <definedName name="OBS_PA_11.a_TOTAL" localSheetId="0">'Annuel 2023'!$H$81</definedName>
    <definedName name="OBS_PA_11.abc.1_ENT" localSheetId="0">'Annuel 2023'!$J$80</definedName>
    <definedName name="OBS_PA_11.abc.1_GP" localSheetId="0">'Annuel 2023'!$I$80</definedName>
    <definedName name="OBS_PA_11.abc.1_TOTAL" localSheetId="0">'Annuel 2023'!$H$80</definedName>
    <definedName name="OBS_PA_11.abc_ENT" localSheetId="0">'Annuel 2023'!$J$79</definedName>
    <definedName name="OBS_PA_11.abc_GP" localSheetId="0">'Annuel 2023'!$I$79</definedName>
    <definedName name="OBS_PA_11.abc_TOTAL" localSheetId="0">'Annuel 2023'!$H$79</definedName>
    <definedName name="OBS_PA_11.b_ENT" localSheetId="0">'Annuel 2023'!$J$82</definedName>
    <definedName name="OBS_PA_11.b_GP" localSheetId="0">'Annuel 2023'!$I$82</definedName>
    <definedName name="OBS_PA_11.b_TOTAL" localSheetId="0">'Annuel 2023'!$H$82</definedName>
    <definedName name="OBS_PA_11.d.1_ENT" localSheetId="0">'Annuel 2023'!$J$84</definedName>
    <definedName name="OBS_PA_11.d.1_GP" localSheetId="0">'Annuel 2023'!$I$84</definedName>
    <definedName name="OBS_PA_11.d.1_TOTAL" localSheetId="0">'Annuel 2023'!$H$84</definedName>
    <definedName name="OBS_PA_11.d_ENT" localSheetId="0">'Annuel 2023'!$J$83</definedName>
    <definedName name="OBS_PA_11.d_GP" localSheetId="0">'Annuel 2023'!$I$83</definedName>
    <definedName name="OBS_PA_11.d_TOTAL" localSheetId="0">'Annuel 2023'!$H$83</definedName>
    <definedName name="OBS_PA_11.e_ENT" localSheetId="0">'Annuel 2023'!$J$85</definedName>
    <definedName name="OBS_PA_11.e_GP" localSheetId="0">'Annuel 2023'!$I$85</definedName>
    <definedName name="OBS_PA_11.e_TOTAL" localSheetId="0">'Annuel 2023'!$H$85</definedName>
    <definedName name="OBS_PA_11.f_ENT" localSheetId="0">'Annuel 2023'!$J$86</definedName>
    <definedName name="OBS_PA_11.f_GP" localSheetId="0">'Annuel 2023'!$I$86</definedName>
    <definedName name="OBS_PA_11.f_TOTAL" localSheetId="0">'Annuel 2023'!$H$86</definedName>
    <definedName name="OBS_PA_11.IP_ENT">'Annuel 2023'!$H$93</definedName>
    <definedName name="OBS_PA_11.j_ENT" localSheetId="0">'Annuel 2023'!$J$87</definedName>
    <definedName name="OBS_PA_11.j_GP" localSheetId="0">'Annuel 2023'!$I$87</definedName>
    <definedName name="OBS_PA_11.j_TOTAL" localSheetId="0">'Annuel 2023'!$H$87</definedName>
    <definedName name="OBS_PA_11_ENT" localSheetId="0">'Annuel 2023'!$J$89</definedName>
    <definedName name="OBS_PA_11_GP" localSheetId="0">'Annuel 2023'!$I$89</definedName>
    <definedName name="OBS_PA_11_TOTAL" localSheetId="0">'Annuel 2023'!$H$89</definedName>
    <definedName name="OBS_PA_23">'Annuel 2023'!$N$97</definedName>
    <definedName name="OBS_PA_23.b.4.4_ENT">'Annuel 2023'!$J$100</definedName>
    <definedName name="OBS_PA_23.b.4.4_GP">'Annuel 2023'!$I$100</definedName>
    <definedName name="OBS_PA_23.b.4.FO_ENT">'Annuel 2023'!$J$99</definedName>
    <definedName name="OBS_PA_23.b.4.FO_GP">'Annuel 2023'!$I$99</definedName>
    <definedName name="OBS_PA_23.b.4.FO_TOTAL">'Annuel 2023'!$H$99</definedName>
    <definedName name="OBS_PA_23.b.4_ENT" localSheetId="0">'Annuel 2023'!$J$98</definedName>
    <definedName name="OBS_PA_23.b.4_GP" localSheetId="0">'Annuel 2023'!$I$98</definedName>
    <definedName name="OBS_PA_23.b.4_TOTAL" localSheetId="0">'Annuel 2023'!$H$98</definedName>
    <definedName name="OBS_PA_23.b_ENT" localSheetId="0">'Annuel 2023'!$J$97</definedName>
    <definedName name="OBS_PA_23.b_GP" localSheetId="0">'Annuel 2023'!$I$97</definedName>
    <definedName name="OBS_PA_23.b_TOTAL" localSheetId="0">'Annuel 2023'!$H$97</definedName>
    <definedName name="OBS_PA_23.b4.4_TOTAL">'Annuel 2023'!$H$100</definedName>
    <definedName name="OBS_PA_23_ENT">'Annuel 2023'!$N$99</definedName>
    <definedName name="OBS_PA_23_GP">'Annuel 2023'!$N$98</definedName>
    <definedName name="OBS_PA_32_TOTAL" localSheetId="0">'Annuel 2023'!$H$307</definedName>
    <definedName name="OBS_PA_5152.abc_ENT" localSheetId="0">'Annuel 2023'!$H$106</definedName>
    <definedName name="OBS_PA_5152.abc_OPE" localSheetId="0">'Annuel 2023'!$I$219</definedName>
    <definedName name="OBS_PA_5152.ADSL_ENT">'Annuel 2023'!$H$108</definedName>
    <definedName name="OBS_PA_5152.AUT_ENT">'Annuel 2023'!$H$114</definedName>
    <definedName name="OBS_PA_5152.Cu_ENT" localSheetId="0">'Annuel 2023'!$H$105</definedName>
    <definedName name="OBS_PA_5152.Cu_OPE" localSheetId="0">'Annuel 2023'!$I$218</definedName>
    <definedName name="OBS_PA_5152.FO.a_OPE">'Annuel 2023'!$I$221</definedName>
    <definedName name="OBS_PA_5152.FO_ENT" localSheetId="0">'Annuel 2023'!$H$109</definedName>
    <definedName name="OBS_PA_5152.FttE.a_OPE">'Annuel 2023'!$I$222</definedName>
    <definedName name="OBS_PA_5152.FttE_ENT">'Annuel 2023'!$H$112</definedName>
    <definedName name="OBS_PA_5152.FttH_ENT">'Annuel 2023'!$H$110</definedName>
    <definedName name="OBS_PA_5152.FttHp_ENT">'Annuel 2023'!$H$111</definedName>
    <definedName name="OBS_PA_5152.FttO.a_OPE">'Annuel 2023'!$I$223</definedName>
    <definedName name="OBS_PA_5152.FttO.p_OPE">'Annuel 2023'!$I$224</definedName>
    <definedName name="OBS_PA_5152.FttO_ENT">'Annuel 2023'!$H$113</definedName>
    <definedName name="OBS_PA_5152.SDSL_ENT">'Annuel 2023'!$H$107</definedName>
    <definedName name="OBS_PA_5152.SI_ENT">'Annuel 2023'!$H$120</definedName>
    <definedName name="OBS_PA_5152.xdsl_OPE" localSheetId="0">'Annuel 2023'!$I$220</definedName>
    <definedName name="OBS_PA_5152_ENT" localSheetId="0">'Annuel 2023'!$H$115</definedName>
    <definedName name="OBS_PA_5152_OPE" localSheetId="0">'Annuel 2023'!$I$226</definedName>
    <definedName name="OBS_PA_81.abc.1_TOTAL" localSheetId="0">'Annuel 2023'!$I$214</definedName>
    <definedName name="OBS_PA_85_TOTAL" localSheetId="0">'Annuel 2023'!$I$239</definedName>
    <definedName name="OBS_PA_90.a.AUT_TOTAL">'Annuel 2023'!$I$233</definedName>
    <definedName name="OBS_PA_90.a.Cu_TOTAL">'Annuel 2023'!$I$231</definedName>
    <definedName name="OBS_PA_90.a.FO_TOTAL">'Annuel 2023'!$I$232</definedName>
    <definedName name="OBS_PA_90.a_TOTAL">'Annuel 2023'!$I$230</definedName>
    <definedName name="OBS_PA_91.COFI_TOTAL">'Annuel 2023'!$I$243</definedName>
    <definedName name="OBS_PA_91.FttE.p_TOTAL">'Annuel 2023'!$I$246</definedName>
    <definedName name="OBS_PA_91.FttH.p_TOTAL">'Annuel 2023'!$I$244</definedName>
    <definedName name="OBS_PA_91.FttHp.p_TOTAL">'Annuel 2023'!$I$245</definedName>
    <definedName name="OBS_PA_91.p_TOTAL">'Annuel 2023'!$I$248</definedName>
    <definedName name="OBS_VO_1316.abc_ENT" localSheetId="0">'Annuel 2023'!$J$127</definedName>
    <definedName name="OBS_VO_1316.abc_GP" localSheetId="0">'Annuel 2023'!$I$127</definedName>
    <definedName name="OBS_VO_1316.abc_TOTAL" localSheetId="0">'Annuel 2023'!$H$127</definedName>
    <definedName name="OBS_VO_1316.d_ENT" localSheetId="0">'Annuel 2023'!$J$128</definedName>
    <definedName name="OBS_VO_1316.d_GP" localSheetId="0">'Annuel 2023'!$I$128</definedName>
    <definedName name="OBS_VO_1316.d_TOTAL" localSheetId="0">'Annuel 2023'!$H$128</definedName>
    <definedName name="OBS_VO_1316.IP_ENT">'Annuel 2023'!$H$132</definedName>
    <definedName name="OBS_VO_1316_ENT" localSheetId="0">'Annuel 2023'!$J$126</definedName>
    <definedName name="OBS_VO_1316_GP" localSheetId="0">'Annuel 2023'!$I$126</definedName>
    <definedName name="OBS_VO_1316_TOTAL" localSheetId="0">'Annuel 2023'!$H$126</definedName>
    <definedName name="OBS_VO_31.11_ENT" localSheetId="0">'Annuel 2023'!$J$254</definedName>
    <definedName name="OBS_VO_31.11_GP" localSheetId="0">'Annuel 2023'!$I$254</definedName>
    <definedName name="OBS_VO_31.11_TOTAL" localSheetId="0">'Annuel 2023'!$H$254</definedName>
    <definedName name="OBS_VO_31.15_ENT">'Annuel 2023'!$J$255</definedName>
    <definedName name="OBS_VO_31.15_GP">'Annuel 2023'!$I$255</definedName>
    <definedName name="OBS_VO_31.15_TOTAL">'Annuel 2023'!$H$255</definedName>
    <definedName name="OBS_VO_31.2_ENT" localSheetId="0">'Annuel 2023'!$J$256</definedName>
    <definedName name="OBS_VO_31.2_GP" localSheetId="0">'Annuel 2023'!$I$256</definedName>
    <definedName name="OBS_VO_31.2_TOTAL" localSheetId="0">'Annuel 2023'!$H$256</definedName>
    <definedName name="OBS_VO_31.3_ENT" localSheetId="0">'Annuel 2023'!$J$257</definedName>
    <definedName name="OBS_VO_31.3_GP" localSheetId="0">'Annuel 2023'!$I$257</definedName>
    <definedName name="OBS_VO_31.3_TOTAL" localSheetId="0">'Annuel 2023'!$H$257</definedName>
    <definedName name="OBS_VO_31.4G_ENT">'Annuel 2023'!$J$262</definedName>
    <definedName name="OBS_VO_31.4G_GP">'Annuel 2023'!$I$262</definedName>
    <definedName name="OBS_VO_31.4G_TOTAL">'Annuel 2023'!$H$262</definedName>
    <definedName name="OBS_VO_31.a_ENT" localSheetId="0">'Annuel 2023'!$J$259</definedName>
    <definedName name="OBS_VO_31.a_GP" localSheetId="0">'Annuel 2023'!$I$259</definedName>
    <definedName name="OBS_VO_31.a_TOTAL" localSheetId="0">'Annuel 2023'!$H$259</definedName>
    <definedName name="OBS_VO_31.b_TOTAL" localSheetId="0">'Annuel 2023'!$H$260</definedName>
    <definedName name="OBS_VO_31.w_ENT" localSheetId="0">'Annuel 2023'!$J$261</definedName>
    <definedName name="OBS_VO_31.w_GP" localSheetId="0">'Annuel 2023'!$I$261</definedName>
    <definedName name="OBS_VO_31.w_TOTAL" localSheetId="0">'Annuel 2023'!$H$261</definedName>
    <definedName name="OBS_VO_31_ENT" localSheetId="0">'Annuel 2023'!$J$258</definedName>
    <definedName name="OBS_VO_31_GP" localSheetId="0">'Annuel 2023'!$I$258</definedName>
    <definedName name="OBS_VO_31_TOTAL" localSheetId="0">'Annuel 2023'!$H$258</definedName>
    <definedName name="OBS_VO_32_TOTAL" localSheetId="0">'Annuel 2023'!$I$307</definedName>
    <definedName name="OBS_VO_41.F_TOTAL" localSheetId="0">'Annuel 2023'!$H$47</definedName>
    <definedName name="OBS_VO_41.M_TOTAL" localSheetId="0">'Annuel 2023'!$H$61</definedName>
    <definedName name="OBS_VO_4144.F_TOTAL" localSheetId="0">'Annuel 2023'!$H$45</definedName>
    <definedName name="OBS_VO_4144.M_TOTAL" localSheetId="0">'Annuel 2023'!$H$59</definedName>
    <definedName name="OBS_VO_4144.NAP.F_TOTAL" localSheetId="0">'Annuel 2023'!$I$45</definedName>
    <definedName name="OBS_VO_4144.NAP.M_TOTAL" localSheetId="0">'Annuel 2023'!$I$59</definedName>
    <definedName name="OBS_VO_4161.F_TOTAL" localSheetId="0">'Annuel 2023'!$H$50</definedName>
    <definedName name="OBS_VO_4161.M_TOTAL" localSheetId="0">'Annuel 2023'!$H$64</definedName>
    <definedName name="OBS_VO_4161.NAP.F_TOTAL" localSheetId="0">'Annuel 2023'!$I$50</definedName>
    <definedName name="OBS_VO_4161.NAP.M_TOTAL" localSheetId="0">'Annuel 2023'!$I$64</definedName>
    <definedName name="OBS_VO_42.F_TOTAL" localSheetId="0">'Annuel 2023'!$H$48</definedName>
    <definedName name="OBS_VO_42.M_TOTAL" localSheetId="0">'Annuel 2023'!$H$62</definedName>
    <definedName name="OBS_VO_43.a.F_TOTAL" localSheetId="0">'Annuel 2023'!$H$49</definedName>
    <definedName name="OBS_VO_43.a.M_TOTAL" localSheetId="0">'Annuel 2023'!$H$63</definedName>
    <definedName name="OBS_VO_45AM_TOTAL" localSheetId="0">'Annuel 2023'!$I$41</definedName>
    <definedName name="OBS_VO_52.g.1_ENT" localSheetId="0">'Annuel 2023'!$J$266</definedName>
    <definedName name="OBS_VO_52.g.1_GP" localSheetId="0">'Annuel 2023'!$I$266</definedName>
    <definedName name="OBS_VO_52.g.1_TOTAL" localSheetId="0">'Annuel 2023'!$H$266</definedName>
    <definedName name="OBS_VO_52.g.1a_ENT" localSheetId="0">'Annuel 2023'!$J$267</definedName>
    <definedName name="OBS_VO_52.g.1a_GP" localSheetId="0">'Annuel 2023'!$I$267</definedName>
    <definedName name="OBS_VO_52.g.1a_TOTAL" localSheetId="0">'Annuel 2023'!$H$267</definedName>
    <definedName name="OBS_VO_52.g.1b_TOTAL" localSheetId="0">'Annuel 2023'!$H$268</definedName>
    <definedName name="OBS_VO_52.g.1RO_ENT" localSheetId="0">'Annuel 2023'!$J$271</definedName>
    <definedName name="OBS_VO_52.g.1RO_GP" localSheetId="0">'Annuel 2023'!$I$271</definedName>
    <definedName name="OBS_VO_52.g.1RO_TOTAL" localSheetId="0">'Annuel 2023'!$H$271</definedName>
    <definedName name="OBS_VO_52.g.2_ENT" localSheetId="0">'Annuel 2023'!$J$269</definedName>
    <definedName name="OBS_VO_52.g.2_GP" localSheetId="0">'Annuel 2023'!$I$269</definedName>
    <definedName name="OBS_VO_52.g.2_TOTAL" localSheetId="0">'Annuel 2023'!$H$269</definedName>
    <definedName name="OBS_VO_52.g_ENT" localSheetId="0">'Annuel 2023'!$J$270</definedName>
    <definedName name="OBS_VO_52.g_GP" localSheetId="0">'Annuel 2023'!$I$270</definedName>
    <definedName name="OBS_VO_52.g_TOTAL" localSheetId="0">'Annuel 2023'!$H$270</definedName>
    <definedName name="OBS_VO_52.h.4G_ENT">'Annuel 2023'!$J$279</definedName>
    <definedName name="OBS_VO_52.h.4G_GP">'Annuel 2023'!$I$279</definedName>
    <definedName name="OBS_VO_52.h.4G_TOTAL">'Annuel 2023'!$H$279</definedName>
    <definedName name="OBS_VO_52.h.5G_ENT">'Annuel 2023'!$J$280</definedName>
    <definedName name="OBS_VO_52.h.5G_GP">'Annuel 2023'!$I$280</definedName>
    <definedName name="OBS_VO_52.h.5G_TOTAL">'Annuel 2023'!$H$280</definedName>
    <definedName name="OBS_VO_52.h.a_ENT" localSheetId="0">'Annuel 2023'!$J$275</definedName>
    <definedName name="OBS_VO_52.h.a_GP" localSheetId="0">'Annuel 2023'!$I$275</definedName>
    <definedName name="OBS_VO_52.h.a_TOTAL" localSheetId="0">'Annuel 2023'!$H$275</definedName>
    <definedName name="OBS_VO_52.h.a2_ENT">'Annuel 2023'!$J$278</definedName>
    <definedName name="OBS_VO_52.h.a2_GP">'Annuel 2023'!$I$278</definedName>
    <definedName name="OBS_VO_52.h.a2_TOTAL">'Annuel 2023'!$H$278</definedName>
    <definedName name="OBS_VO_52.h.b_TOTAL" localSheetId="0">'Annuel 2023'!$H$276</definedName>
    <definedName name="OBS_VO_52.h.RO_ENT" localSheetId="0">'Annuel 2023'!$J$281</definedName>
    <definedName name="OBS_VO_52.h.RO_GP" localSheetId="0">'Annuel 2023'!$I$281</definedName>
    <definedName name="OBS_VO_52.h.RO_TOTAL" localSheetId="0">'Annuel 2023'!$H$281</definedName>
    <definedName name="OBS_VO_52.h_ENT" localSheetId="0">'Annuel 2023'!$J$277</definedName>
    <definedName name="OBS_VO_52.h_GP" localSheetId="0">'Annuel 2023'!$I$277</definedName>
    <definedName name="OBS_VO_52.h_TOTAL" localSheetId="0">'Annuel 2023'!$H$277</definedName>
    <definedName name="OBS_VO_61.NAP.AT_TOTAL" localSheetId="0">'Annuel 2023'!$J$38</definedName>
    <definedName name="OBS_VO_81.d_TOTAL" localSheetId="0">'Annuel 2023'!$I$208</definedName>
    <definedName name="OBS_VO_81.f_TOTAL" localSheetId="0">'Annuel 2023'!$I$312</definedName>
    <definedName name="OBS_VO_81.g_TOTAL" localSheetId="0">'Annuel 2023'!$I$313</definedName>
    <definedName name="OBS_VO_81.i_TOTAL" localSheetId="0">'Annuel 2023'!$J$314</definedName>
    <definedName name="OBS_VO_81_TOTAL" localSheetId="0">'Annuel 2023'!$I$207</definedName>
    <definedName name="OBS_VO_8182_TOTAL" localSheetId="0">'Annuel 2023'!$I$210</definedName>
    <definedName name="OBS_VO_8183_TOTAL" localSheetId="0">'Annuel 2023'!$I$316</definedName>
    <definedName name="OBS_VO_82_TOTAL" localSheetId="0">'Annuel 2023'!$I$209</definedName>
    <definedName name="OBS_VO_83.Data_TOTAL" localSheetId="0">'Annuel 2023'!$K$315</definedName>
    <definedName name="OBS_VO_83.SMS_TOTAL" localSheetId="0">'Annuel 2023'!$J$315</definedName>
    <definedName name="OBS_VO_83_TOTAL" localSheetId="0">'Annuel 2023'!$I$315</definedName>
    <definedName name="OBS_VO_86.Data_TOTAL" localSheetId="0">'Annuel 2023'!$K$321</definedName>
    <definedName name="OBS_VO_86.SMS_TOTAL" localSheetId="0">'Annuel 2023'!$J$321</definedName>
    <definedName name="OBS_VO_86_TOTAL" localSheetId="0">'Annuel 2023'!$I$321</definedName>
    <definedName name="OPE_OBS_ID" localSheetId="0">'Annuel 2023'!$A$1</definedName>
    <definedName name="_xlnm.Print_Area" localSheetId="0">'Annuel 2023'!$A$1:$L$323</definedName>
  </definedNames>
  <calcPr calcId="191029"/>
</workbook>
</file>

<file path=xl/calcChain.xml><?xml version="1.0" encoding="utf-8"?>
<calcChain xmlns="http://schemas.openxmlformats.org/spreadsheetml/2006/main">
  <c r="H143" i="1" l="1"/>
  <c r="I316" i="1" l="1"/>
  <c r="H316" i="1"/>
  <c r="I301" i="1"/>
  <c r="H301" i="1"/>
  <c r="J277" i="1"/>
  <c r="H277" i="1"/>
  <c r="I270" i="1"/>
  <c r="H270" i="1"/>
  <c r="I277" i="1"/>
  <c r="J270" i="1"/>
  <c r="J258" i="1"/>
  <c r="I258" i="1"/>
  <c r="H258" i="1"/>
  <c r="I248" i="1"/>
  <c r="H248" i="1"/>
  <c r="H89" i="1"/>
  <c r="H90" i="1" s="1"/>
  <c r="H194" i="1"/>
  <c r="H189" i="1"/>
  <c r="J179" i="1"/>
  <c r="H179" i="1"/>
  <c r="I179" i="1"/>
  <c r="I148" i="1"/>
  <c r="J148" i="1"/>
  <c r="H148" i="1"/>
  <c r="J145" i="1"/>
  <c r="I145" i="1"/>
  <c r="H145" i="1"/>
  <c r="I115" i="1"/>
  <c r="L99" i="1"/>
  <c r="L100" i="1"/>
  <c r="L98" i="1"/>
  <c r="J91" i="1"/>
  <c r="I91" i="1"/>
  <c r="H91" i="1"/>
  <c r="L88" i="1"/>
  <c r="L79" i="1"/>
  <c r="H294" i="1" l="1"/>
  <c r="H166" i="1" l="1"/>
  <c r="N99" i="1" l="1"/>
  <c r="N98" i="1"/>
  <c r="L97" i="1"/>
  <c r="N97" i="1"/>
  <c r="I230" i="1"/>
  <c r="H230" i="1"/>
  <c r="H115" i="1"/>
  <c r="I294" i="1" l="1"/>
  <c r="J294" i="1"/>
  <c r="I226" i="1" l="1"/>
  <c r="P256" i="1" l="1"/>
  <c r="H226" i="1"/>
  <c r="H239" i="1" l="1"/>
  <c r="H50" i="1" l="1"/>
  <c r="H272" i="1" l="1"/>
  <c r="H263" i="1"/>
  <c r="P311" i="1" l="1"/>
  <c r="P312" i="1"/>
  <c r="P313" i="1"/>
  <c r="L316" i="1" l="1"/>
  <c r="L312" i="1"/>
  <c r="J301" i="1"/>
  <c r="J272" i="1"/>
  <c r="J263" i="1"/>
  <c r="I263" i="1"/>
  <c r="L210" i="1"/>
  <c r="J210" i="1"/>
  <c r="I210" i="1"/>
  <c r="H210" i="1"/>
  <c r="L182" i="1"/>
  <c r="L161" i="1"/>
  <c r="J89" i="1"/>
  <c r="J90" i="1" s="1"/>
  <c r="I89" i="1"/>
  <c r="I90" i="1" s="1"/>
  <c r="L87" i="1"/>
  <c r="L86" i="1"/>
  <c r="L85" i="1"/>
  <c r="L84" i="1"/>
  <c r="L83" i="1"/>
  <c r="L82" i="1"/>
  <c r="L81" i="1"/>
  <c r="L80" i="1"/>
  <c r="J70" i="1"/>
  <c r="I70" i="1"/>
  <c r="H70" i="1"/>
  <c r="H64" i="1"/>
  <c r="I59" i="1"/>
  <c r="H59" i="1"/>
  <c r="J55" i="1"/>
  <c r="I55" i="1"/>
  <c r="H55" i="1"/>
  <c r="H51" i="1"/>
  <c r="I45" i="1"/>
  <c r="H45" i="1"/>
  <c r="L157" i="1" l="1"/>
  <c r="P126" i="1"/>
  <c r="R126" i="1"/>
  <c r="Q126" i="1"/>
  <c r="I272" i="1"/>
</calcChain>
</file>

<file path=xl/sharedStrings.xml><?xml version="1.0" encoding="utf-8"?>
<sst xmlns="http://schemas.openxmlformats.org/spreadsheetml/2006/main" count="975" uniqueCount="560">
  <si>
    <t>51d5aca5-e3de-4653-8ecb-20105ab8c592</t>
  </si>
  <si>
    <t>Observatoire des communications électroniques</t>
  </si>
  <si>
    <t>Annual questionnaire</t>
  </si>
  <si>
    <t xml:space="preserve"> </t>
  </si>
  <si>
    <t>Contact :</t>
  </si>
  <si>
    <t xml:space="preserve">observatoire.marches@arcep.fr </t>
  </si>
  <si>
    <t>I. Company details</t>
  </si>
  <si>
    <t>I. Informations relatives à l'entreprise</t>
  </si>
  <si>
    <t>Name of the service provider:</t>
  </si>
  <si>
    <t>Nom  de l'opérateur / raison sociale</t>
  </si>
  <si>
    <t xml:space="preserve"> SIREN number :</t>
  </si>
  <si>
    <t>N° SIREN de l'entreprise:</t>
  </si>
  <si>
    <t>Name of the contact :</t>
  </si>
  <si>
    <t>Nom du correspondant :</t>
  </si>
  <si>
    <t>First name of the contact</t>
  </si>
  <si>
    <t>Prénom du correspondant :</t>
  </si>
  <si>
    <t>Phone :</t>
  </si>
  <si>
    <t>Téléphone :</t>
  </si>
  <si>
    <t>e-mail :</t>
  </si>
  <si>
    <t>Courriel :</t>
  </si>
  <si>
    <t xml:space="preserve">Perimeter of the response : </t>
  </si>
  <si>
    <t xml:space="preserve">Perimètre de la réponse : </t>
  </si>
  <si>
    <t>for responses consolidating several operators, indicate the name of these operators, specify any changes in the scope of the response (following e.g. a purchase or a divestiture of business)</t>
  </si>
  <si>
    <t>Pour les réponses consolidéant plusieurs opérateurs, indiquer le nom des ces opérateurs, préciser toute modification du périmètre de la réponse  (suite par exemple à un achat ou une cession d'activité)</t>
  </si>
  <si>
    <t xml:space="preserve">In addition, lest the collection of data cause an unfair burden on undertakings, data will be  used for purposes of regulation particularly in the context of determining relevant markets and operators exerting a significant influence as per the terms of Article L. 37-1 of the CPCE. </t>
  </si>
  <si>
    <t xml:space="preserve">Par ailleurs, afin que la collecte de données ne représente pas une charge excessive pour les entreprises, les informations seront  utilisées à des fins de régulation notamment dans le cadre de la détermination des marchés pertinents et des opérateurs exerçant une influence significative par application de l’article L. 37-1 du CPCE. </t>
  </si>
  <si>
    <t>K€HT</t>
  </si>
  <si>
    <t>unité</t>
  </si>
  <si>
    <t>a</t>
  </si>
  <si>
    <t>b</t>
  </si>
  <si>
    <t xml:space="preserve">Revenue, volume of traffic of vocal value added services, and revenu, number of calls to the directory enquiry Services </t>
  </si>
  <si>
    <t xml:space="preserve">Revenu des services de renseignements </t>
  </si>
  <si>
    <t>Revenu brut des reversements
(KeurosHT)</t>
  </si>
  <si>
    <t>Directory enquiry Services</t>
  </si>
  <si>
    <t xml:space="preserve">Services de renseignements téléphoniques </t>
  </si>
  <si>
    <t>A</t>
  </si>
  <si>
    <t>Revenu (KeurosHT)</t>
  </si>
  <si>
    <t>Nombre de SMS (en millions)</t>
  </si>
  <si>
    <t>AM</t>
  </si>
  <si>
    <t>Traffic to Value-added services on fixed networks</t>
  </si>
  <si>
    <t xml:space="preserve">Volume de communications vers les services à valeur ajoutée au départ des réseaux fixes </t>
  </si>
  <si>
    <t>Volume
(kmin)</t>
  </si>
  <si>
    <t>Freephone services  (0800 à 0805 and associated short numbers) (1)</t>
  </si>
  <si>
    <t>Services vocaux gratuits (numéros 0800 à 0805 et numéros courts à tarification équivalente)  (1)</t>
  </si>
  <si>
    <t>F</t>
  </si>
  <si>
    <t>kmin</t>
  </si>
  <si>
    <t>Trivialized voice services (0806 à 0809 and associated short numbers) (2)</t>
  </si>
  <si>
    <t>Services vocaux banalisés (numéros 0806 à 0809 et numéros courts à tarification équivalente) (2)</t>
  </si>
  <si>
    <t>Premium voice services 081, 082, 089 and associated short numbers (3)</t>
  </si>
  <si>
    <t>Services vocaux surtaxés (081, 082, 089 et numéros courts à tarification équivalente)  (3)</t>
  </si>
  <si>
    <t>TOTAL Value added services excluded directory enquiry services = (1) + (2) +(3)</t>
  </si>
  <si>
    <t>Ensemble des volumes des services à valeur ajoutée des réseaux fixes  = (1) + (2) +(3)</t>
  </si>
  <si>
    <t>Billing to customers from value added services</t>
  </si>
  <si>
    <t>Facturation au client final des services à valeur ajoutée au départ des réseaux fixes, y compris les reversements aux éditeurs de contenus</t>
  </si>
  <si>
    <t>Total
(KeurosHT)</t>
  </si>
  <si>
    <t>Grand public</t>
  </si>
  <si>
    <t>Entreprises</t>
  </si>
  <si>
    <t>Value-added voice services, directory services excluded (1)</t>
  </si>
  <si>
    <t>Total des services à valeur ajoutée vocaux, hors services de renseignements (1)</t>
  </si>
  <si>
    <t>Directory enquiry Services (2)</t>
  </si>
  <si>
    <t>Services de renseignements téléphoniques (2)</t>
  </si>
  <si>
    <t>TOTAL Value added services revenue   = (1) + (2) + (3) +(4)</t>
  </si>
  <si>
    <t xml:space="preserve">Ensemble des recettes des services à valeur ajoutée des réseaux fixes  = (1) + (2) </t>
  </si>
  <si>
    <t>4161</t>
  </si>
  <si>
    <t>Traffic to Value-added services on mobile networks</t>
  </si>
  <si>
    <t xml:space="preserve">Volumes émis vers les services à valeur ajoutée au départ des réseaux mobiles </t>
  </si>
  <si>
    <t>Volume de 
communications
(kmin)</t>
  </si>
  <si>
    <t>M</t>
  </si>
  <si>
    <t>TOTAL from value added services = (1) + (2) + (3)</t>
  </si>
  <si>
    <t>Ensemble des volumes des services à valeur ajoutée des réseaux mobiles = (1) + (2) + (3)</t>
  </si>
  <si>
    <t>Billing to value added services customers</t>
  </si>
  <si>
    <t>Facturation au client final des services à valeur ajoutée au départ des réseaux mobiles, y compris les reversements aux éditeurs de contenus</t>
  </si>
  <si>
    <t>Directory enquiry services (2)</t>
  </si>
  <si>
    <t>Data services billed to end-customers (3)</t>
  </si>
  <si>
    <t>45</t>
  </si>
  <si>
    <t xml:space="preserve">TOTAL from value added services = (1) + (2) + (3) </t>
  </si>
  <si>
    <t xml:space="preserve">Ensemble des services à valeur ajoutée  au départ des réseaux mobiles = (1) + (2) + (3) </t>
  </si>
  <si>
    <t xml:space="preserve">1.Fixed telephony Subscriptions as of December 31th  </t>
  </si>
  <si>
    <t>1. Abonnements aux services téléphoniques sur réseaux fixes au 31/12</t>
  </si>
  <si>
    <t>Fixed telephony subscriptions as of December 31th*  (number of channels)</t>
  </si>
  <si>
    <t>Abonnements au service téléphonique (en nombre de canaux) au 31/12 *</t>
  </si>
  <si>
    <t>Total</t>
  </si>
  <si>
    <t>Total number of subscriptions through analog access,  PSTN or ISDN = (1) = (a) + (b)</t>
  </si>
  <si>
    <t xml:space="preserve"> sur lignes RTC analogiques ou numériques  = (1) = (a) + (b)</t>
  </si>
  <si>
    <t>PA</t>
  </si>
  <si>
    <t>abc</t>
  </si>
  <si>
    <t xml:space="preserve">           of which resale subscriptions </t>
  </si>
  <si>
    <t xml:space="preserve">                         dont abonnements commercialisés issus de la VGAST (abonnement ou abonnement + communications)</t>
  </si>
  <si>
    <t xml:space="preserve">           of which analog (a)</t>
  </si>
  <si>
    <t xml:space="preserve">         dont sur lignes analogiques (a)</t>
  </si>
  <si>
    <t xml:space="preserve">           of which ISDN channels (b)</t>
  </si>
  <si>
    <t xml:space="preserve">         dont sur lignes numériques (b)</t>
  </si>
  <si>
    <t>DSL (y compris VDSL2)  (2)</t>
  </si>
  <si>
    <t>d</t>
  </si>
  <si>
    <t xml:space="preserve">          of which DSL access only</t>
  </si>
  <si>
    <t xml:space="preserve">         dont nombre d'abonnements à un service téléphonique sur ligne DSL sans abonnement RTC</t>
  </si>
  <si>
    <t>Total number of  wireless access lines (WLL) subscriptions (3)</t>
  </si>
  <si>
    <t>e</t>
  </si>
  <si>
    <t>Total number of  cable lines (offering telephony) subscriptions (4)</t>
  </si>
  <si>
    <t>f</t>
  </si>
  <si>
    <t>j</t>
  </si>
  <si>
    <t>* included subscription to bundled packages services - Except subscription of voice by internet via a software.</t>
  </si>
  <si>
    <t>* Y compris dans le cadre de forfaits multi-play - Exclure les abonnements de voix sur internet par un logiciel.</t>
  </si>
  <si>
    <t>g</t>
  </si>
  <si>
    <t>2. Abonnements de l'opérateur à un service d'accès à l'internet au 31/12 *</t>
  </si>
  <si>
    <t xml:space="preserve">Broadband Internet subscriptions taken out by your customers (with a flow rate &lt; 30 Mbit/s) * </t>
  </si>
  <si>
    <t>FTTx Internet subscriptions taken out by your customers  (with a flow rate &gt;=30 Mbit/s) *</t>
  </si>
  <si>
    <t>* included subscription to bundled packages services</t>
  </si>
  <si>
    <t xml:space="preserve">*Y compris dans le cadre de forfaits multi-play. </t>
  </si>
  <si>
    <t>(**) including subscriptions via 4G internet SIM cards for fixed usage and ultra-fast broadband radio.</t>
  </si>
  <si>
    <t>Number of accesses on copper line (1)</t>
  </si>
  <si>
    <t>Nombre d'accès sur cuivre (1)</t>
  </si>
  <si>
    <t>Cu</t>
  </si>
  <si>
    <t>ENT</t>
  </si>
  <si>
    <t xml:space="preserve">          of which Plesiochronous Digital Hierarchy / Synchronous Digital Hierarchy accesses</t>
  </si>
  <si>
    <t xml:space="preserve">         of which Asynchronous Tranfer Mode or Ethernet over MPLS accesses</t>
  </si>
  <si>
    <t>xdsl</t>
  </si>
  <si>
    <t>Number of optical fiber accesses (2)</t>
  </si>
  <si>
    <t>Nombre d'accès sur fibre optique (2)</t>
  </si>
  <si>
    <t>FO</t>
  </si>
  <si>
    <t>Number of accesses sold to companies = (1) + (2)</t>
  </si>
  <si>
    <t>* except number of accesses sold to declarated operators.</t>
  </si>
  <si>
    <t xml:space="preserve">Communications depuis les lignes fixes </t>
  </si>
  <si>
    <t>Résidentiels</t>
  </si>
  <si>
    <t>VO</t>
  </si>
  <si>
    <t>1316</t>
  </si>
  <si>
    <t>Prix moyen des communications des lignes fixe</t>
  </si>
  <si>
    <t>1. Fixed telephony   (in K€ excl.VAT)</t>
  </si>
  <si>
    <t>1. Service téléphonique depuis les lignes fixes  en K€HT</t>
  </si>
  <si>
    <t>Accès au service téléphonique, en K€HT</t>
  </si>
  <si>
    <t>CA</t>
  </si>
  <si>
    <t>1112</t>
  </si>
  <si>
    <t>c</t>
  </si>
  <si>
    <t>Communications vocales depuis les réseaux fixes, en K€HT</t>
  </si>
  <si>
    <t>* Dans le cas de forfaits multi play, ne compter ici que les recettes des communications facturées en supplément du forfait.</t>
  </si>
  <si>
    <t>Fixed network operators additional Revenue  (in K€ excl. VAT)</t>
  </si>
  <si>
    <t xml:space="preserve">Recettes accessoires des opérateurs fixes </t>
  </si>
  <si>
    <t>Equipments  (in K€ excl. VAT)</t>
  </si>
  <si>
    <t xml:space="preserve"> Vente et location de terminaux des opérateurs fixes </t>
  </si>
  <si>
    <t>Revenue from equipments sales, rental and maintenance of terminals and equipments (*)</t>
  </si>
  <si>
    <t>Recettes des ventes, locations et maintenance de terminaux et d’équipements (*)</t>
  </si>
  <si>
    <t>*Terminals and equipments of telecommunications and/or internet access (box…)</t>
  </si>
  <si>
    <t>*Terminaux et équipements de télécommunications et/ou d’accès internet (box…) </t>
  </si>
  <si>
    <t>3. Revenue from Internet access   K€ excl.VAT</t>
  </si>
  <si>
    <t>3. Recettes des services d'accès à l'internet en K€HT</t>
  </si>
  <si>
    <t>Internet dial-up  (in K€ excl.VAT)</t>
  </si>
  <si>
    <t>Internet haut et très haut débit en K€HT  *</t>
  </si>
  <si>
    <t>Other Internet services (in K€ excl. VAT)  (*)</t>
  </si>
  <si>
    <t>Autres services liés à l'accès Internet en K€HT (*)</t>
  </si>
  <si>
    <t>Revenus    K€HT</t>
  </si>
  <si>
    <t xml:space="preserve">(*) The revenues resulting from sales and rental of terminals (box...) must be declarated on the indicator " Sales and rental of terminals of the fixed operators " (CA.64F) in the part VI. " Retail Revenue - Fixed telephony".
</t>
  </si>
  <si>
    <t>(*) Les recettes provenant des ventes et locations de terminaux (« box » …) doivent être reportées sur l’indicateur « Ventes et location de terminaux des opérateurs fixes » (CA 64F).</t>
  </si>
  <si>
    <t>4. Other Revenue from broadband and very high speed accesses (in K€ excl. VAT) *</t>
  </si>
  <si>
    <t>4. Recettes * des services de contenu  liés aux accès à haut ou très haut débit, en K€HT</t>
  </si>
  <si>
    <t>*except double play or triple play. In the case of multi-play packages, count here TV's revenues services billed in addition to the bundle.</t>
  </si>
  <si>
    <t>5. Revenue from subscriptions to a television service by cable (not tied to an internet access)</t>
  </si>
  <si>
    <t>5. Recettes des abonnements à un service de télévision par le câble non couplé à un accès internet</t>
  </si>
  <si>
    <t>Revenue from TV services over cable</t>
  </si>
  <si>
    <t>Recettes des abonnements à un service de télévision par le câble non couplé à un accès internet</t>
  </si>
  <si>
    <t>Interconnection (téléphony services) - revenue and volume</t>
  </si>
  <si>
    <t>Services d'interconnexion liés au service téléphonique (hors prestations internes) - recettes et volumes</t>
  </si>
  <si>
    <t>Volumes                     kminutes</t>
  </si>
  <si>
    <t>Interconnection services (1)</t>
  </si>
  <si>
    <t>Services d'interconnexion (1)</t>
  </si>
  <si>
    <t xml:space="preserve">           of which termination call Revenue of fixed operators</t>
  </si>
  <si>
    <t>Total Interconnection  from fixed networks = (1) + (2)</t>
  </si>
  <si>
    <t>Ensemble des ventes de services d'interconnexion d'un opérateur fixe = (1) + (2)</t>
  </si>
  <si>
    <t>*including firms of the same group</t>
  </si>
  <si>
    <t xml:space="preserve">*Y compris aux sociétés faisant partie du même groupe. </t>
  </si>
  <si>
    <t>Telephony subscription whosale service</t>
  </si>
  <si>
    <t>Prestations de vente en gros de l'abonnement téléphonique</t>
  </si>
  <si>
    <t>Revenus      K€HT</t>
  </si>
  <si>
    <t>Parc (unité)</t>
  </si>
  <si>
    <t>Revenue and subscriptions resale to others operators (subscriptions or subscriptions and calls)</t>
  </si>
  <si>
    <t>Revenus et nombre d'abonnements facturés à des opérateurs dans le cadre de la "VGAST" (abonnement et communications)</t>
  </si>
  <si>
    <t>5152</t>
  </si>
  <si>
    <t>OPE</t>
  </si>
  <si>
    <t>Revenus    (K€HT)</t>
  </si>
  <si>
    <t>Local Loop unbundled lines (Incumbent: France Télécom)</t>
  </si>
  <si>
    <t xml:space="preserve">         Contract subscribers  (a)</t>
  </si>
  <si>
    <t xml:space="preserve">          dont provenant des forfaits/abonnements payants (a)</t>
  </si>
  <si>
    <t xml:space="preserve">         Mobile prepaid cards  (b)</t>
  </si>
  <si>
    <t xml:space="preserve">          dont provenant des cartes prépayées (b)</t>
  </si>
  <si>
    <t xml:space="preserve">   dont prix moyen des cartes prépayées       </t>
  </si>
  <si>
    <t>Traffic to fixed national networks  (1)</t>
  </si>
  <si>
    <t>Vers fixe national  (1)</t>
  </si>
  <si>
    <t>w</t>
  </si>
  <si>
    <t xml:space="preserve">DATA transmission (Operators mobiles) </t>
  </si>
  <si>
    <t xml:space="preserve">Messagerie interpersonnelle </t>
  </si>
  <si>
    <t>Total (millions)</t>
  </si>
  <si>
    <t>Number of SMS sent in 2014  (g)</t>
  </si>
  <si>
    <t xml:space="preserve">SMS émis durant l'année (g) </t>
  </si>
  <si>
    <t>millions</t>
  </si>
  <si>
    <t xml:space="preserve">          of which contract subscribers </t>
  </si>
  <si>
    <t xml:space="preserve">           dont provenant des abonnés souscrivant des forfaits/abonnements payants</t>
  </si>
  <si>
    <t>1a</t>
  </si>
  <si>
    <t xml:space="preserve">          of which mobile prepaid cards  </t>
  </si>
  <si>
    <t xml:space="preserve">          dont provenant des cartes prépayées</t>
  </si>
  <si>
    <t>1b</t>
  </si>
  <si>
    <t>Number of MMS sent in 2014  (h)</t>
  </si>
  <si>
    <t xml:space="preserve">MMS émis durant l'année (h) </t>
  </si>
  <si>
    <t>peer to peer SMS and MMS  in 2014 = (g) + (h)</t>
  </si>
  <si>
    <t xml:space="preserve">Total du volume de la messagerie interpersonnelle = (g) + (h) </t>
  </si>
  <si>
    <t xml:space="preserve">          of which number of SMS in roaming out </t>
  </si>
  <si>
    <t xml:space="preserve">           dont nombre de SMS émis en roaming out </t>
  </si>
  <si>
    <t>1RO</t>
  </si>
  <si>
    <t>Volumes of data consumed by prepaid cards customers</t>
  </si>
  <si>
    <t>Données consommées sur les réseaux mobiles (entrantes et sortantes), en GO</t>
  </si>
  <si>
    <t>Total (Giga octets)</t>
  </si>
  <si>
    <t>Volumes of data consumed by contract subscribers* (a1)</t>
  </si>
  <si>
    <t>Par les clients détenteurs de forfaits* (a1)</t>
  </si>
  <si>
    <t>h</t>
  </si>
  <si>
    <t>GO</t>
  </si>
  <si>
    <t xml:space="preserve">          of which volum of data of exclusive internet SIM cards customers </t>
  </si>
  <si>
    <t xml:space="preserve">          of which volume of data consumed by active Internet 4G users</t>
  </si>
  <si>
    <t>Volumes of data consumed by prepaid cards customers * (a2)</t>
  </si>
  <si>
    <t>Par les clients détenteurs de cartes prépayées* (a2)</t>
  </si>
  <si>
    <t>Volumes of data consumed by the customers = (a1) + (a2)</t>
  </si>
  <si>
    <t>Total des volumes de données consommées par les clients = (a1) + (a2)</t>
  </si>
  <si>
    <t xml:space="preserve">          of which volume of data in roaming out </t>
  </si>
  <si>
    <t xml:space="preserve">          dont provenant du roaming out</t>
  </si>
  <si>
    <t>RO</t>
  </si>
  <si>
    <t>*  including exclusive internet SIM cards</t>
  </si>
  <si>
    <t>* Y compris cartes internet exclusives.</t>
  </si>
  <si>
    <t xml:space="preserve">For mobiles networks operators, revenue from operator's  customers, excluding revenue from mobile virtual network operators (MVNO) </t>
  </si>
  <si>
    <t xml:space="preserve">Pour les MNO, recettes auprès des clients de l'opérateur ou des SCS, non compris les recettes réalisées auprès des MVNO. </t>
  </si>
  <si>
    <t>Revenue from mobile communications services</t>
  </si>
  <si>
    <t>Revenue from subscriptions to communicating objects services ("Machine to Machine") (1)</t>
  </si>
  <si>
    <t>Abonnements aux services d'objets communicants ("MtoM") (1)</t>
  </si>
  <si>
    <t>Revenue of exclusive internet SIM cards (packages) (2)</t>
  </si>
  <si>
    <t>Cartes SIM Internet exclusives (forfaits) (2)</t>
  </si>
  <si>
    <t>Revenue of packages (MtoM cards &amp; internet cards excluded) (3)</t>
  </si>
  <si>
    <t>Forfaits (hors cartes "MtoM" et cartes internet exclusives) (3)</t>
  </si>
  <si>
    <t>Revenue from prepaid cards (4)</t>
  </si>
  <si>
    <t>Cartes prépayées (4)</t>
  </si>
  <si>
    <t xml:space="preserve">           of which Revenue from exclusive Internet prepaid cards</t>
  </si>
  <si>
    <t xml:space="preserve">           dont recettes des cartes SIM Internet exclusives (cartes prépayées) </t>
  </si>
  <si>
    <t xml:space="preserve">          of which revenue of roaming out</t>
  </si>
  <si>
    <t xml:space="preserve">          dont recettes liées au roaming out</t>
  </si>
  <si>
    <t>Content services*</t>
  </si>
  <si>
    <t xml:space="preserve">Revenue from content services (TV, VOD, streaming, press on line...) </t>
  </si>
  <si>
    <t xml:space="preserve">Recettes liées aux services de contenu (services de télévision, de VOD, livres numériques, presse en ligne...) </t>
  </si>
  <si>
    <t>CONT</t>
  </si>
  <si>
    <t>*The part of revenue rebounded to services providers or program editors must not be déducted.</t>
  </si>
  <si>
    <t>Mobile Terminals (mobile operators)</t>
  </si>
  <si>
    <t>Ventes et locations de terminaux (Opérateurs mobiles)</t>
  </si>
  <si>
    <t>Revenue of sales, rental and maintenance of terminals and equipments</t>
  </si>
  <si>
    <t>Recettes des ventes, location et maintenance de terminaux et d’équipements de télécommunications</t>
  </si>
  <si>
    <t>Other mobile services</t>
  </si>
  <si>
    <t>Parc                                  (unité)</t>
  </si>
  <si>
    <t>Volume  (kmin/ kmessages)</t>
  </si>
  <si>
    <t>Recettes
(K€HT)</t>
  </si>
  <si>
    <t>Satellite networks</t>
  </si>
  <si>
    <t>Accès et communications au départ des réseaux mobiles satellitaires</t>
  </si>
  <si>
    <t>Termination call Revenue of mobile operators (excluding internal services)  - Revenue and volume</t>
  </si>
  <si>
    <t>Services de terminaison et d'itinérance des opérateurs mobiles (hors prestations internes) - recettes et volumes</t>
  </si>
  <si>
    <t>Volumes                     (kminutes)</t>
  </si>
  <si>
    <t>Nombre
(millions)</t>
  </si>
  <si>
    <t>Volume de données
(Go)</t>
  </si>
  <si>
    <t>Traffic coming from national fixed operators</t>
  </si>
  <si>
    <t>Appels entrants nationaux</t>
  </si>
  <si>
    <t>Prix moyen des appels entrants nationaux</t>
  </si>
  <si>
    <t>International incoming calls</t>
  </si>
  <si>
    <t xml:space="preserve">Appels entrants internationaux </t>
  </si>
  <si>
    <t>Prix moyen du trafic international entrant</t>
  </si>
  <si>
    <t>Data transmission (SMS/MMS)</t>
  </si>
  <si>
    <t>Services de transport de données entrants (SMS, MMS)</t>
  </si>
  <si>
    <t>i</t>
  </si>
  <si>
    <t xml:space="preserve">Roaming in </t>
  </si>
  <si>
    <t>Prix moyen du roaming in</t>
  </si>
  <si>
    <t>Total interconnection and wholesale services sold to declared operators</t>
  </si>
  <si>
    <t>Total des services d'interconnexion et de roaming vendus à des opérateurs déclarés</t>
  </si>
  <si>
    <t>Wholesale to mobile virtual networks operator (light and full MVNO and national roaming operator)</t>
  </si>
  <si>
    <t>Marché de gros des opérateurs mobiles - Recettes et volumes facturés aux opérateurs mobiles virtuels (light MVNO, full MVNO), opérateur en itinérance nationale</t>
  </si>
  <si>
    <t>Nombre de SMS
(millions)</t>
  </si>
  <si>
    <t>Revenue of services billed by the mobile operator to MVNO (light&amp;full and national roaming)- voice and data and services billed in "blank zones") *</t>
  </si>
  <si>
    <t xml:space="preserve">Recettes des prestations de gros facturées aux opérateurs mobiles virtuels (light MVNO, full MVNO) ou à l'opérateur en itinérance nationale (pour l'accès et le trafic) ; prestations d'itinérance en zones blanches. </t>
  </si>
  <si>
    <t>Volume of communications by MVNO's customers (voice, SMS, DATA)**</t>
  </si>
  <si>
    <t>Trafics facturés aux opérateurs mobiles virtuels (light MVNO, full MVNO), ou à l'opérateur en itinérance nationale*</t>
  </si>
  <si>
    <t>* Total revenues of the wholesale services provided to virtual operators (MVNOS light, full MVNO) and the operator in national roaming (for access and traffic)</t>
  </si>
  <si>
    <t>* Trafics sortants pour les light MVNO ; trafics (voix, sms, data) entrants et sortants pour les full MVNO et l'opérateur en itinérance nationale.</t>
  </si>
  <si>
    <t>** Outgoing traffic for light MVNOs; Traffic (voice, sms, data) incoming and outgoing for full MVNOs and for the national operator in roaming</t>
  </si>
  <si>
    <t>dont accès à interface traditionnelle (PDH/SDH)</t>
  </si>
  <si>
    <t>Ensemble des recettes* des réseaux intersites</t>
  </si>
  <si>
    <t xml:space="preserve">Services data facturés aux clients finals (SMS+, MMS+)  (*)    (3)  </t>
  </si>
  <si>
    <t>(*) hors  services de contenu mobiles  (services de télévision, de vidéo à la demande, de streaming, presse en ligne, livres numériques, etc.) liés à un abonnement, un forfait ou une carte prépayée qui doiventêtre déclarés sur indicateur CA 3152.Cont</t>
  </si>
  <si>
    <t>Recettes des services sur réseaux mobiles (communications + transport de données + accès)  (*)</t>
  </si>
  <si>
    <t>Recettes des services de contenu (**)</t>
  </si>
  <si>
    <t>(**) La partie des recettes reversée aux prestataires de services ou aux éditeurs de contenus ne doit pas être déduite.</t>
  </si>
  <si>
    <t>4.4</t>
  </si>
  <si>
    <t>* Mobile content services (VOD, Press on line, e-books…) excluded (to count with indicator CA 3152 CONT )</t>
  </si>
  <si>
    <t>Total des recettes des services sur réseaux mobiles (*) = (1) + (2) + (3) + (4)</t>
  </si>
  <si>
    <t>dont SDSL</t>
  </si>
  <si>
    <t>dont ADSL/VDSL</t>
  </si>
  <si>
    <t>Internet à haut débit auprès des clients finals (débit &lt; 30 Mbit/s)  (1)</t>
  </si>
  <si>
    <t>Internet à très haut débit (débit &gt;=30 Mbit/s)  (2)</t>
  </si>
  <si>
    <t>SI</t>
  </si>
  <si>
    <t xml:space="preserve">dont VDSL2 dont le débit est &gt;= 30 Mbit/s </t>
  </si>
  <si>
    <t xml:space="preserve">4. Réseaux intersites (services de capacité vendus aux entreprises) au 31/12 </t>
  </si>
  <si>
    <t>dont accès de haute qualité sur boucle locale optique mutualisée (type FttE)</t>
  </si>
  <si>
    <t>Nombre de sites clients raccordés</t>
  </si>
  <si>
    <t>HQ</t>
  </si>
  <si>
    <t>4.FO</t>
  </si>
  <si>
    <t>FttH</t>
  </si>
  <si>
    <t>FttO</t>
  </si>
  <si>
    <t>dont fibre optique jusqu'à l'abonné (FttH/FttH+/FttE/FttO)</t>
  </si>
  <si>
    <t>dont accès de haute qualité sur boucle locale optique dédiée (FttO)</t>
  </si>
  <si>
    <t>dont accès généralistes de qualité intermédiaire sur boucle locale optique mutualisée (ex : FttH+, FttH avec débit partiellement garanti)</t>
  </si>
  <si>
    <t>Câble (4)</t>
  </si>
  <si>
    <t>Fibre optique de bout en bout mutualisée et dédiée (offres de type FttH, FttH+, FttE et FttO) (5)</t>
  </si>
  <si>
    <t>Nombre d'accès à internet à haut débit (débit &lt; à 30 Mbit/s)</t>
  </si>
  <si>
    <t xml:space="preserve">Nombre d'accès à internet à très haut débit (débit &gt;= à 30 Mbit/s)  </t>
  </si>
  <si>
    <t>SDSL</t>
  </si>
  <si>
    <t>ADSL</t>
  </si>
  <si>
    <t>FttHp</t>
  </si>
  <si>
    <t>dont accès généralistes sur boucle locale optique mutualisée avec qualité de service standard (FttH)</t>
  </si>
  <si>
    <t xml:space="preserve">Ensemble des recettes internet à haut et très haut débit = (1) + (2) </t>
  </si>
  <si>
    <t>GEN</t>
  </si>
  <si>
    <t>FttE</t>
  </si>
  <si>
    <t>2. Internet Access as of December 31th  *</t>
  </si>
  <si>
    <t xml:space="preserve">          of which DSL  optical fiber to the customer (FttH/FttH+/FttE/FttO)</t>
  </si>
  <si>
    <t>Total number of  voice over broadband subscriptions (DSL including VSDL2) (2)</t>
  </si>
  <si>
    <t>Total number of  optical fiber subscriptions (FttH, FttH+, FttE and FttO offers) (5)</t>
  </si>
  <si>
    <t xml:space="preserve">          of which VDSL2  with a flow rate &gt; 30 Mbit/s (c)</t>
  </si>
  <si>
    <t xml:space="preserve">          of which SDSL  </t>
  </si>
  <si>
    <t xml:space="preserve">          of which ADSL /VDSL</t>
  </si>
  <si>
    <t>3. Inter-sites network on fixed networks (sales to business) as of December 31th *</t>
  </si>
  <si>
    <t xml:space="preserve">          of which optic fiber standard access  (FttH)</t>
  </si>
  <si>
    <t xml:space="preserve">          of which medium access on optic fiber (Ftth+, Ftth with flow rate partially guaranted)  (i)</t>
  </si>
  <si>
    <t xml:space="preserve">          of which High quality access on optic fiber (FttE type) </t>
  </si>
  <si>
    <t xml:space="preserve">          of which High quality access on optic fiber (FttO type) </t>
  </si>
  <si>
    <t>4. Inter-sites network on fixed networks (sales to business) as of December 31th</t>
  </si>
  <si>
    <t>Number of sites linked</t>
  </si>
  <si>
    <t>Additional Revenue (advertising, files sales)</t>
  </si>
  <si>
    <t xml:space="preserve">     of which Revenue from high quality access to business</t>
  </si>
  <si>
    <t xml:space="preserve">     of which Revenue from standard access to business</t>
  </si>
  <si>
    <t>5. Inter-sites fixed networks sold to business</t>
  </si>
  <si>
    <t>Total Revenue* of accesses sold to business</t>
  </si>
  <si>
    <t xml:space="preserve">          dont services de terminaison d'appel vendus* par un opérateur de boucle locale à d'autres opérateurs </t>
  </si>
  <si>
    <t>Vente de minutes en gros à des opérateurs  nationaux et internationaux (2)</t>
  </si>
  <si>
    <t>Sales of minutes to Operators  (2)</t>
  </si>
  <si>
    <t>Total of revenue on mobiles networks (*) = (1) + (2) + (3) + (4)</t>
  </si>
  <si>
    <t>* Excluding revenue from access sold to business (to count on line 232).</t>
  </si>
  <si>
    <r>
      <t xml:space="preserve">dont recettes des offres généralistes destinées aux </t>
    </r>
    <r>
      <rPr>
        <b/>
        <sz val="12"/>
        <rFont val="Microsoft Sans Serif"/>
        <family val="2"/>
      </rPr>
      <t>entreprises</t>
    </r>
  </si>
  <si>
    <r>
      <t xml:space="preserve">dont recettes des accès haute qualité destinées aux </t>
    </r>
    <r>
      <rPr>
        <b/>
        <sz val="12"/>
        <rFont val="Microsoft Sans Serif"/>
        <family val="2"/>
      </rPr>
      <t>entreprises</t>
    </r>
  </si>
  <si>
    <t>A déposer ou à remplir en ligne à l'adresse suivante : https://observatoire.arcep.fr</t>
  </si>
  <si>
    <t>Les modifications concernant la raison sociale, l'adresse ainsi que le nom du dirigeant destinataire des courriers devront être signalés sur le site extranet- rubrique Profil (https://observatoire.arcep.fr) ou par courrier ou courriel (observatoire.marches@arcep.fr)</t>
  </si>
  <si>
    <t>Any modifications concerning the operator‘s name, the address and the name of the CEO (recipient of the mails sent par Observatoire) shall be reported on the extranet site - section “Profil” (https://observatoire.arcep.fr) or by mail or e-mail at (observatoire.marches@arcep.fr).</t>
  </si>
  <si>
    <t>Answer by uploading or filling in the questionnaire on the internet adress  : https://observatoire.arcep.fr</t>
  </si>
  <si>
    <t xml:space="preserve">dont provenant des clients utilisant la voix sur Wifi </t>
  </si>
  <si>
    <t xml:space="preserve">of which from WoWifi (Voice over Wifi)  </t>
  </si>
  <si>
    <t xml:space="preserve">Communications des réseaux mobiles par destination et par type de cartes </t>
  </si>
  <si>
    <t>Communications by destination and by type of cards</t>
  </si>
  <si>
    <t xml:space="preserve">          of which volume of data consumed by active Internet 5G users</t>
  </si>
  <si>
    <t>A déposer à l'adresse suivante : https://observatoire.arcep.fr</t>
  </si>
  <si>
    <t>Recettes et parc des offres d'accès en cofinancement aux réseaux FttH, pour tous niveaux de qualité de service (1)</t>
  </si>
  <si>
    <t>Recettes et parc des offres d'accès en location passive aux lignes sur boucle locale optique mutualisée avec qualité de service standard (FttH) (2)</t>
  </si>
  <si>
    <t>Ensemble des recettes et parcs liés à l'accès passif aux réseaux en fibre optique jusqu'à l'abonné = (1) + (2) + (3) + (4) + (5)</t>
  </si>
  <si>
    <t xml:space="preserve">Total = (1) + (2) </t>
  </si>
  <si>
    <t xml:space="preserve">Passive access on optic fiber (FttH network) - revenues and access </t>
  </si>
  <si>
    <t xml:space="preserve">Active access (re)sold to declared operators - revenues and access </t>
  </si>
  <si>
    <t xml:space="preserve">          of which Plesiochronous Digital Hierarchy / Synchronous Digital Hierarchy accesses including LPT</t>
  </si>
  <si>
    <t>Revenue and number of optical fiber accesses (2)</t>
  </si>
  <si>
    <t>Total Revenue and number of high quality accesses  = (1) + (2) + (3) + (4)</t>
  </si>
  <si>
    <t xml:space="preserve">          of which high quality active accesses on optical fiber (FttE type) </t>
  </si>
  <si>
    <t xml:space="preserve">          of which high quality active accesses on optical fiber (FttO type) </t>
  </si>
  <si>
    <t>Revenue and number of passive rental access offers to high quality lines on optical fiber (FttE type)  (4)</t>
  </si>
  <si>
    <t>Revenue and number of high quality accesses on copper line (1)</t>
  </si>
  <si>
    <t>Revenue and number of high quality passive accesses of the terminal segment sold on optical fiber (FttO) (3)</t>
  </si>
  <si>
    <t>Revenue and number of high-quality accesses and capacity services excluding terminal segment (eg. Collection services, long-distance transport) (4)</t>
  </si>
  <si>
    <t>Total revenue and number of passive accesses to fiber optic networks up to the subscriber = (1) + (2) + (3) + (4) + (5)</t>
  </si>
  <si>
    <t>Revenue and number of passive rental access offers to lines on optical fiber with standard quality of service (FttH) (2)</t>
  </si>
  <si>
    <t>Revenue from others services related to lines on optical fiber (including OCN hosting)  (5)</t>
  </si>
  <si>
    <t xml:space="preserve">High quality access and capicity services (re)sold to declared operators - revenues and access </t>
  </si>
  <si>
    <t>Dégroupage boucle locale de cuivre - recettes et nombre d'accès (ne concerne qu'Orange)</t>
  </si>
  <si>
    <t>Recettes des autres prestations associées à l'accès aux lignes sur boucle locale optique mutualisée (dont hébergement NRO) (5)</t>
  </si>
  <si>
    <t>Recettes et parc des accès passifs de haute qualité du segment terminal commercialisés sur boucle locale optique dédiée (3)</t>
  </si>
  <si>
    <t xml:space="preserve">Recettes et parc d'accès activés de haute qualité du segment terminal commercialisés sur cuivre (1) </t>
  </si>
  <si>
    <t xml:space="preserve">          dont accès à interface traditionnelle (PDH/SDH) y compris LPT</t>
  </si>
  <si>
    <t xml:space="preserve">Recettes et parc d'accès activés de haute qualité du segment terminal commercialisés sur fibre optique (2) </t>
  </si>
  <si>
    <t xml:space="preserve">Ensemble des recettes et parcs d'accès de haute qualité = (1) + (2) + (3) + (4) </t>
  </si>
  <si>
    <t xml:space="preserve">Accès de haute qualité et services de capacité (re)vendus à des opérateurs déclarés* - Recettes et nombre d'accès </t>
  </si>
  <si>
    <t xml:space="preserve">Recettes des autres prestations associées au dégroupage de la boucle locale cuivre (hébergement NRA, câble de renvoi, etc.) (2)  </t>
  </si>
  <si>
    <t>Ensemble des recettes et parcs liés au dégroupage = (1) + (2)</t>
  </si>
  <si>
    <t>Recettes des autres services liés à l’accès à Internet</t>
  </si>
  <si>
    <t>Recettes et parc des offres d'accès en location passive aux lignes sur boucle locale optique mutualisée de haute qualité (offres passives de qualité de service de niveau 2) (4)</t>
  </si>
  <si>
    <t>Recettes et parc des offres d'accès  en location passive aux lignes sur boucle locale optique mutualisée de qualité de service intermédiaire  (offres passives de qualité de service renforcée de niveau 1) (3)</t>
  </si>
  <si>
    <t xml:space="preserve">          dont accès activés sur boucle locale optique mutualisée de haute qualité  </t>
  </si>
  <si>
    <t xml:space="preserve">          dont accès activés sur boucle locale optique dédiée de haute qualité </t>
  </si>
  <si>
    <t>p</t>
  </si>
  <si>
    <t>HSC</t>
  </si>
  <si>
    <t>ab</t>
  </si>
  <si>
    <t>COFI</t>
  </si>
  <si>
    <t>AUT</t>
  </si>
  <si>
    <t>answer at the following adress: https://observatoire.arcep.fr/</t>
  </si>
  <si>
    <t>Recettes des accès en dégroupage (total ou partiel) (1)</t>
  </si>
  <si>
    <t>*Hors nombre d'accès (re)vendus à des opérateurs déclarés (à déclarer en section VII) .</t>
  </si>
  <si>
    <t>* Hors recettes des services de capacité facturés à des entreprises (à déclarer dans la section VI).</t>
  </si>
  <si>
    <t xml:space="preserve">          dont accès à interface alternative (xDSL avec collecte Ethernet ou ATM et CN2)</t>
  </si>
  <si>
    <t>Revenue and number of co-financing access offers to FttH networks, for all levels of service quality (1)</t>
  </si>
  <si>
    <t>Revenue and number of passive rental access offers to intermediate quality lines on optical fiber (FttH+ type)  (3)</t>
  </si>
  <si>
    <t>Revenue from others services of access to the local loop in copper (including NRA hosting,...) (2)</t>
  </si>
  <si>
    <t>Abonnements Entreprises aux services vocaux en IP dont l’accès n’est pas maîtrisé par l’opérateur au 31/12</t>
  </si>
  <si>
    <t>Nombre d'abonnements aux services vocaux en IP souscrits par les entreprises (en nombre de canaux)</t>
  </si>
  <si>
    <t>IP</t>
  </si>
  <si>
    <t>Communications vocales en IP émises par les entreprises dont l’accès n’est pas maîtrisé par l’opérateur</t>
  </si>
  <si>
    <t xml:space="preserve">Communications vocales en IP </t>
  </si>
  <si>
    <t xml:space="preserve">Téléphonie IP Entreprise : abonnement IP dont l'accès n'est pas maîtrisé par l'opérateur répondant   </t>
  </si>
  <si>
    <t xml:space="preserve">Recettes de l'accès, des abonnements et des communications vocales en IP </t>
  </si>
  <si>
    <t xml:space="preserve">1116 </t>
  </si>
  <si>
    <t>VoIP communications from business market for which the access is not managed by the operator</t>
  </si>
  <si>
    <t xml:space="preserve">Revenue of IP communications </t>
  </si>
  <si>
    <t>Volume of IP communications from business market for which the access is not managed by the operator</t>
  </si>
  <si>
    <t>Subscriptions to IP vocal services (with an access not managed by the operator) on business market at 31/12</t>
  </si>
  <si>
    <t>Number of subscriptions of IP vocal services on business market (number of channels)</t>
  </si>
  <si>
    <t>Nombre d'abonnements au service téléphonique  = (1) + (2) + (3) + (4) + (5) + (6)</t>
  </si>
  <si>
    <t>dont provenant des clients utilisant la voix sur LTE</t>
  </si>
  <si>
    <t>of which voice over LTE (VoLTE)</t>
  </si>
  <si>
    <t>Subscriptions with 4G/5G SIM cards for a fixed use (6)</t>
  </si>
  <si>
    <t>4G</t>
  </si>
  <si>
    <t>Voie hertzienne (BLR, Wimax, THD radio …) (3)</t>
  </si>
  <si>
    <t>Cartes SIM 4G/5G à usage fixe permettant l'accès au service téléphonique (6)</t>
  </si>
  <si>
    <t xml:space="preserve">Ensemble des volumes de communications depuis les lignes fixes = (a) + (b) </t>
  </si>
  <si>
    <t xml:space="preserve">          of which from PSTN  (1)</t>
  </si>
  <si>
    <t xml:space="preserve">          of which from VoIP  (2)</t>
  </si>
  <si>
    <t>Communications from landlines</t>
  </si>
  <si>
    <t>Voice communications from fixed networks (in K€ excl .VAT)</t>
  </si>
  <si>
    <t>Access to telephone service (in K€ excl .VAT)</t>
  </si>
  <si>
    <t>All revenue from access, subscriptions, additional services  = (1)+(2)</t>
  </si>
  <si>
    <t>* In the case of multi-play plans, count here only revenue from calls billed in addition to the plan.</t>
  </si>
  <si>
    <t>* hors services de contenu mobiles à déclarer sur indicateur CA 3152.Cont</t>
  </si>
  <si>
    <t xml:space="preserve">Ensemble des recettes accessoires (publicité, cession de fichiers) </t>
  </si>
  <si>
    <t>3. Accès de haute qualité et réseaux intersites (services de capacité vendus aux entreprises) au 31/12 *</t>
  </si>
  <si>
    <t>Nombre total d'accès vendus à des entreprises = (1) + (2) + (3)</t>
  </si>
  <si>
    <t>6. Accès de haute qualité et réseaux intersites (services de capacité vendus aux entreprises)</t>
  </si>
  <si>
    <t>Accès activés généralistes (re)vendus à des opérateurs - Recettes et nombre d'accès</t>
  </si>
  <si>
    <t xml:space="preserve">Push SMS services </t>
  </si>
  <si>
    <t xml:space="preserve">Les SMS push </t>
  </si>
  <si>
    <t>Services de SMS Push (proposé par les agrégateurs ou par un opérateur mobile)</t>
  </si>
  <si>
    <t>Push SMS services (offered by aggregators or a mobile operator)</t>
  </si>
  <si>
    <t>Others accesses</t>
  </si>
  <si>
    <t>Nombre d'accès sur d'autres technologies (Wimax, THD radio, cartes SIM 4G/5G à usage fixe …)   (3)</t>
  </si>
  <si>
    <t>4.5</t>
  </si>
  <si>
    <t>Other Internet services Revenue</t>
  </si>
  <si>
    <t>of which revenue and number of offers related to the provision of  copper generalist activated access  (1)</t>
  </si>
  <si>
    <t>of which revenue and number of offers related to the provision of fiber generalist activated access  (2)</t>
  </si>
  <si>
    <t>of which revenue and number of offers related to the provision of others generalist activated access   (3)</t>
  </si>
  <si>
    <t>Total revenue and number of accesses from the supply of broadband and ultra fast broadband active access (sale or resale) = TOTAL = (1) + (2) + (3)</t>
  </si>
  <si>
    <t>Accès passifs fournis sur boucle locale optique mutualisée (réseaux FttH) - Recettes* et nombre d'accès</t>
  </si>
  <si>
    <t>* y compris les recettes liées aux "raccordements finals y compris la maintenance"</t>
  </si>
  <si>
    <t>Recettes des accès de haute qualité hors segment terminal (ex : prestations de collecte de NRO, transport longue distance, FON, câbles sous-marins) (4)</t>
  </si>
  <si>
    <t xml:space="preserve">          dont provenant des cartes SIM internet exclusives (forfaits et prépayées)</t>
  </si>
  <si>
    <t xml:space="preserve">          dont provenant des clients actifs sur les réseaux 4G </t>
  </si>
  <si>
    <t xml:space="preserve">          dont provenant des clients actifs sur les réseaux 5G </t>
  </si>
  <si>
    <t>Vers mobiles à destination de la France (métropole + outre-mer)  (2)</t>
  </si>
  <si>
    <t>Vers l'international  (3)</t>
  </si>
  <si>
    <t>Roaming out (communications entrantes et sortantes)   (4)</t>
  </si>
  <si>
    <t>Ensemble des volumes des communications au départ des réseaux mobiles  = (1) + (2) + (3) + (4) = (a) + (b)</t>
  </si>
  <si>
    <t>Autre service mobile</t>
  </si>
  <si>
    <t>Année 2023</t>
  </si>
  <si>
    <t>Year 2023</t>
  </si>
  <si>
    <t>II.1 Value added services - Service providers</t>
  </si>
  <si>
    <t>II.1 Services à valeur ajoutée - Opérateurs attributaires ou gestionnaires de numéros spéciaux</t>
  </si>
  <si>
    <t>II.2 Services à valeur ajoutée - Opérateurs fixes facturant le client final - y compris les reversements aux éditeurs de contenus</t>
  </si>
  <si>
    <t>II.2 Value added services - Fixed local loop operators</t>
  </si>
  <si>
    <t>II.3 Value added services - Mobile local loop operators</t>
  </si>
  <si>
    <t>II.3 Services à valeur ajoutée - Opérateurs mobiles facturant le client - y compris les reversements aux éditeurs de contenus</t>
  </si>
  <si>
    <t>III. Fixed networks subscriptions</t>
  </si>
  <si>
    <t>III. Abonnements aux services sur réseaux fixes</t>
  </si>
  <si>
    <t>IV. Traffic - Fixed networks</t>
  </si>
  <si>
    <t>IV. Volume de trafic des services sur réseaux fixes</t>
  </si>
  <si>
    <t>V. Retail Revenue - Fixed services (in K€ excl.VAT)</t>
  </si>
  <si>
    <t>V. Recettes des services sur réseaux fixes en K€HT</t>
  </si>
  <si>
    <t>VI. Internal exchanges between fixed and mobile networks for intergrated operators</t>
  </si>
  <si>
    <t>VI. Prestations vendues sur le marché de gros et trafics internes des opérateurs intégrés - réseaux fixes</t>
  </si>
  <si>
    <t>VII. Traffic from mobile services provided to end users, excluding value-added services  (K minutes, millions of units, gigaoctets)</t>
  </si>
  <si>
    <t>VII. Volume de trafic des services sur réseaux mobiles, hors trafic des SVA - en kmin, millions d'unités ou gigaoctets</t>
  </si>
  <si>
    <t>VIII.  Revenue from mobile services provided to end users, excluding price of the value added services - Revenue in  Keuros VAT excluded</t>
  </si>
  <si>
    <t xml:space="preserve">VIII. Recettes des services sur réseaux mobiles, hors recettes des services à valeur ajoutée - en keuros HT </t>
  </si>
  <si>
    <t>IX. Wholesale -  Interconnection - mobiles networks</t>
  </si>
  <si>
    <t>IX. Prestations vendues sur le marché de gros et trafics internes des opérateurs intégrés  - réseaux mobiles</t>
  </si>
  <si>
    <t>II. Chiffres clés</t>
  </si>
  <si>
    <t>K€ HT</t>
  </si>
  <si>
    <t>Energy costs</t>
  </si>
  <si>
    <t xml:space="preserve">CH </t>
  </si>
  <si>
    <t>E</t>
  </si>
  <si>
    <t>Costs linked to fixed activity</t>
  </si>
  <si>
    <t>CH</t>
  </si>
  <si>
    <t>Costs linked to mobile activity</t>
  </si>
  <si>
    <t>Other operator costs</t>
  </si>
  <si>
    <t>II. Charges</t>
  </si>
  <si>
    <t>*hors salaires et charges sociales</t>
  </si>
  <si>
    <t>Charges liées à l'activité fixe, hors énergie</t>
  </si>
  <si>
    <t>Charges liées à l'activité mobile, hors énergie</t>
  </si>
  <si>
    <t>Charges liées à l'énergie</t>
  </si>
  <si>
    <t>*staff costs excluded</t>
  </si>
  <si>
    <t>Autres charges non prises en compte dans les indicateurs précédents</t>
  </si>
  <si>
    <t>Traffic mobile to mobile in France (metropolitan + DCOM)  (2)</t>
  </si>
  <si>
    <t>International outgoing traffic  (3)</t>
  </si>
  <si>
    <t>Roaming out (in and out)  (4)</t>
  </si>
  <si>
    <t>Volume of outgoing traffic from mobile communications services = (1) + (2) + (3) + (4)  = (a) + (b)</t>
  </si>
  <si>
    <t>Operational costs* 2023</t>
  </si>
  <si>
    <t>Les informations transmises par les opérateurs dans le cadre de la décision 2024-0589 sont communiquées à l’Autorité dans une finalité à caractère principalement statistique. Elles pourront être transmises à l'Institut national de la statistique et des études économiques (INSEE), conformément aux dispositions de l'article 7 bis de la loi n° 51-711 du 7 juin 1951 modifiée sur l'obligation, la coordination et le secret en matière de statistiques, aux fins exclusives d'établissement de statistiques.</t>
  </si>
  <si>
    <t xml:space="preserve">The data provided by operators in the context of Decision 2024-0589 are collected by ARCEP for mainly statistical purposes. They can be forwarded to the National Institute of Statistics and Economic Studies (INSEE), in accordance with Article 7a of Act No. 51-711 of 7 June 1951 on the obligation, coordination and  secrecy of statistics, exclusively for the computation of statistics. </t>
  </si>
  <si>
    <t>Total revenue from information technologies = (1) + (2) + (3) + (4) + (5)</t>
  </si>
  <si>
    <t>Information Technologies</t>
  </si>
  <si>
    <t>Les technologies de l'information</t>
  </si>
  <si>
    <t>Ensemble des recettes liées aux technologies de l'information = (1) + (2) + (3) + (4) + (5)</t>
  </si>
  <si>
    <t>Hébergement de serveurs, de stockages hébergés (housing, cloud computing, contenu type CDN, …) (5)</t>
  </si>
  <si>
    <t>Cybersécurité (licences, logiciels, matériel, intégration, maintenance, infogérance) hors produits SD-WAN (1)</t>
  </si>
  <si>
    <t>SD-WAN (solutions d'accès réseau défini par logiciel) y compris les solutions de cybersécurité (SASE…) (2)</t>
  </si>
  <si>
    <t>Services de données (prestations de conseil, services liés au traitement de données en masse et intelligence artificielle)  (3)</t>
  </si>
  <si>
    <t>Date limite de réponse : 3 juin 2024</t>
  </si>
  <si>
    <t>deadline : 3 june 2024</t>
  </si>
  <si>
    <t>a2</t>
  </si>
  <si>
    <t>5G</t>
  </si>
  <si>
    <t>Communication et collaboration (fourniture de licences, logiciels, intégration, maintenance, infogérance de solutions de communication d'entreprise, gestion des communications des centres d'appels, services de kiosques d'entreprises et d'opérateurs...)  (4)</t>
  </si>
  <si>
    <t>Cyber Security (licenses, softwares, equipment, integration, maintenance, outsourcing) excluding SD-WAN  (1)</t>
  </si>
  <si>
    <t>SD-WAN (a software-defined wide area network) including Cyber Security solutions (SASE…)  (2)</t>
  </si>
  <si>
    <t>Data (consulting services, big data processing services and artificial intelligence)  (3)</t>
  </si>
  <si>
    <t>Communication and collaboration (licenses, softwares, integration, maintenance, outsourcing of business communication solutions, call center management, kiosks services...)  (4)</t>
  </si>
  <si>
    <t>Hosting services (server, storage, housing, cloud computing, Content Delivery Network…)   (5)</t>
  </si>
  <si>
    <t>* excluding revenue of leased lines and/or data transport billed to declared operators (to be declared on section VI).</t>
  </si>
  <si>
    <t>* Hors recettes des accès de haute et services de capacité (re)vendus à des opérateurs déclarés (à déclarer dans la section VI).</t>
  </si>
  <si>
    <t>*In the case of multi-play packages, count here TV's revenues services billed in addition to the bundle. Revenue linked to the subscription of video on demand platforms (Netflix, CanalPlay, etc.) and download services (music, press, digital books, etc.) must be declared in this section.The part of revenue given back to services providers or program editors must not be deduced.</t>
  </si>
  <si>
    <t xml:space="preserve">Total revenues = (1) + (2) </t>
  </si>
  <si>
    <t xml:space="preserve">Ensemble des recettes des communications depuis les lignes fixes =  (1) + (2) </t>
  </si>
  <si>
    <t xml:space="preserve">          of which PSTN = (a) </t>
  </si>
  <si>
    <t xml:space="preserve">          of which VoIP = (b) </t>
  </si>
  <si>
    <t>Volume of fixed-voice calls = (a) + (b)</t>
  </si>
  <si>
    <t>Fixed voice services subscriptions  = (1) + (2) + (3) + (4) + (5) + (6)</t>
  </si>
  <si>
    <t xml:space="preserve">Recettes des services de contenu liés à un accès à haut débit ou très haut débit (xDSL, VDSL2, FttH, FttO, FttE, câble, satellite…) = (1) + (2) + (3) </t>
  </si>
  <si>
    <t>Other Revenue from broadband and very high speed accesses = (1) + (2) + (3)</t>
  </si>
  <si>
    <t xml:space="preserve"> Revenue  from TV services over IP</t>
  </si>
  <si>
    <t>Revenue  from video on demand services</t>
  </si>
  <si>
    <t>Other Revenue (music, press, digital books for example)</t>
  </si>
  <si>
    <t>Recettes des services de télévision (1)</t>
  </si>
  <si>
    <t>Ensemble des recettes de l'accès, des abonnements, des services supplémentaires  = (1) + (2)</t>
  </si>
  <si>
    <t>Sur bande étroite [RTC] (1)</t>
  </si>
  <si>
    <t>Sur large bande [VLB] (2)</t>
  </si>
  <si>
    <t>Au départ des services de voix sur RTC (a)</t>
  </si>
  <si>
    <t>Au départ des services de VLB (b)</t>
  </si>
  <si>
    <r>
      <t xml:space="preserve">Recettes et parc des offres liés à la fourniture d'accès activés généralistes cuivre  </t>
    </r>
    <r>
      <rPr>
        <b/>
        <sz val="12"/>
        <rFont val="Microsoft Sans Serif"/>
        <family val="2"/>
      </rPr>
      <t>(1)</t>
    </r>
  </si>
  <si>
    <r>
      <t xml:space="preserve">Recettes et parc des offres liés à la fourniture d'accès activés généralistes d'autres technologies </t>
    </r>
    <r>
      <rPr>
        <b/>
        <sz val="12"/>
        <rFont val="Microsoft Sans Serif"/>
        <family val="2"/>
      </rPr>
      <t>(3)</t>
    </r>
  </si>
  <si>
    <t>Au départ des services de voix sur RTC  (1)</t>
  </si>
  <si>
    <t>Au départ des services de VLB  (2)</t>
  </si>
  <si>
    <t>Recettes des services de vidéo à la demande (vidéo à la demande, Netflix, Prime video, Disney+, OCS, Canal+…) (2)</t>
  </si>
  <si>
    <t>Autres recettes liées aux services à haut débit ou très haut débit (musique, presse en ligne, livres numériques, jeux vidéo, etc.)  (3)</t>
  </si>
  <si>
    <t>* Dans le cas de forfaits multi play, ne compter ici que les recettes liées à la souscription de chaînes de télévision facturées en supplément du forfait. Les recettes liées à la souscription de plateformes de streaming (Netflix, Prime video, Disney+, ...) ainsi que les abonnements à des services de téléchargement ou non (musique, presse, livres numériques, jeux vidéo,...) sont à déclarer dans cette rubrique. La partie des recettes reversée aux prestataires de services ou aux éditeurs de programmes ne doit pas être déduite.</t>
  </si>
  <si>
    <r>
      <t xml:space="preserve">Recettes et parc des offres liés à la fourniture d'accès activés généralistes fibre optique </t>
    </r>
    <r>
      <rPr>
        <b/>
        <sz val="12"/>
        <rFont val="Microsoft Sans Serif"/>
        <family val="2"/>
      </rPr>
      <t>(2)</t>
    </r>
  </si>
  <si>
    <t>Ensemble des recettes et parcs liés à la fourniture d'accès activés généralistes (vente/revente) = (1) + (2) + (3)</t>
  </si>
  <si>
    <t>Revenue from unbundled lines (total or partial) (1)</t>
  </si>
  <si>
    <t>of which VoIP (2)</t>
  </si>
  <si>
    <t>of which PSTN (1)</t>
  </si>
  <si>
    <t>Revenue from broadband &amp; ultra fast broadband connections to Internet (rate flow &gt;= 30 Mbits/s) = (1) + (2)</t>
  </si>
  <si>
    <t>Revenue from broadband internet connections to Internet  (rate flow &lt; 30 Mbits/s)  (1)</t>
  </si>
  <si>
    <t>Revenue from ultra fast broadband connections to Internet (rate flow &gt;= 30 Mbits/s)  (2)</t>
  </si>
  <si>
    <t>2. Autres services depuis les réseaux fixes en K€HT</t>
  </si>
  <si>
    <t>2. Other fixed networks  (in K€ excl .VAT)</t>
  </si>
  <si>
    <r>
      <t xml:space="preserve">Charges d'exploitation* 2023 </t>
    </r>
    <r>
      <rPr>
        <b/>
        <sz val="11"/>
        <color rgb="FFFFFFFF"/>
        <rFont val="Microsoft Sans Serif"/>
        <family val="2"/>
      </rPr>
      <t>- OPEX (ne concerne que les opérateurs dont le nombre d'abonnements fixes et mobiles est &gt; 3 millions)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</si>
</sst>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1040C]d\-mmm\-yyyy"/>
    <numFmt numFmtId="165" formatCode="\ #,##0\ ;\-\ #,##0\ ;&quot;-&quot;\ "/>
    <numFmt numFmtId="166" formatCode=";;;"/>
  </numFmts>
  <fonts count="595" x14ac:knownFonts="1">
    <font>
      <sz val="10"/>
      <name val="Arial"/>
    </font>
    <font>
      <sz val="10"/>
      <name val="Arial"/>
      <family val="2"/>
    </font>
    <font>
      <sz val="12"/>
      <name val="Microsoft Sans Serif"/>
      <family val="2"/>
    </font>
    <font>
      <b/>
      <sz val="12"/>
      <name val="Microsoft Sans Serif"/>
      <family val="2"/>
    </font>
    <font>
      <b/>
      <sz val="12"/>
      <name val="Microsoft Sans Serif"/>
      <family val="2"/>
    </font>
    <font>
      <b/>
      <sz val="12"/>
      <name val="Microsoft Sans Serif"/>
      <family val="2"/>
    </font>
    <font>
      <b/>
      <sz val="16"/>
      <name val="Cambria"/>
      <family val="1"/>
    </font>
    <font>
      <b/>
      <sz val="14"/>
      <color rgb="FF0000FF"/>
      <name val="Cambria"/>
      <family val="1"/>
    </font>
    <font>
      <b/>
      <sz val="14"/>
      <name val="Cambria"/>
      <family val="1"/>
    </font>
    <font>
      <b/>
      <sz val="14"/>
      <name val="Cambria"/>
      <family val="1"/>
    </font>
    <font>
      <sz val="7.5"/>
      <name val="Microsoft Sans Serif"/>
      <family val="2"/>
    </font>
    <font>
      <b/>
      <sz val="7.5"/>
      <name val="Microsoft Sans Serif"/>
      <family val="2"/>
    </font>
    <font>
      <sz val="10.5"/>
      <name val="Microsoft Sans Serif"/>
      <family val="2"/>
    </font>
    <font>
      <sz val="10.5"/>
      <name val="Microsoft Sans Serif"/>
      <family val="2"/>
    </font>
    <font>
      <sz val="10.5"/>
      <name val="Microsoft Sans Serif"/>
      <family val="2"/>
    </font>
    <font>
      <sz val="7.5"/>
      <name val="Cambria"/>
      <family val="1"/>
    </font>
    <font>
      <b/>
      <sz val="16"/>
      <name val="Microsoft Sans Serif"/>
      <family val="2"/>
    </font>
    <font>
      <b/>
      <sz val="16"/>
      <color rgb="FFC00000"/>
      <name val="Microsoft Sans Serif"/>
      <family val="2"/>
    </font>
    <font>
      <b/>
      <sz val="14"/>
      <color rgb="FFC00000"/>
      <name val="Microsoft Sans Serif"/>
      <family val="2"/>
    </font>
    <font>
      <b/>
      <sz val="14"/>
      <color rgb="FFC00000"/>
      <name val="Microsoft Sans Serif"/>
      <family val="2"/>
    </font>
    <font>
      <b/>
      <sz val="16"/>
      <color rgb="FFC00000"/>
      <name val="Microsoft Sans Serif"/>
      <family val="2"/>
    </font>
    <font>
      <b/>
      <sz val="14"/>
      <color rgb="FFC00000"/>
      <name val="Cambria"/>
      <family val="1"/>
    </font>
    <font>
      <b/>
      <sz val="18"/>
      <color rgb="FFFF0000"/>
      <name val="Cambria"/>
      <family val="1"/>
    </font>
    <font>
      <b/>
      <sz val="10"/>
      <name val="Cambria"/>
      <family val="1"/>
    </font>
    <font>
      <b/>
      <sz val="18"/>
      <name val="Microsoft Sans Serif"/>
      <family val="2"/>
    </font>
    <font>
      <b/>
      <sz val="12"/>
      <color rgb="FFC00000"/>
      <name val="Microsoft Sans Serif"/>
      <family val="2"/>
    </font>
    <font>
      <sz val="20"/>
      <name val="Microsoft Sans Serif"/>
      <family val="2"/>
    </font>
    <font>
      <b/>
      <sz val="20"/>
      <color rgb="FFC00000"/>
      <name val="Microsoft Sans Serif"/>
      <family val="2"/>
    </font>
    <font>
      <b/>
      <sz val="16"/>
      <name val="Microsoft Sans Serif"/>
      <family val="2"/>
    </font>
    <font>
      <b/>
      <sz val="14"/>
      <name val="Microsoft Sans Serif"/>
      <family val="2"/>
    </font>
    <font>
      <b/>
      <sz val="14"/>
      <name val="Microsoft Sans Serif"/>
      <family val="2"/>
    </font>
    <font>
      <u/>
      <sz val="16"/>
      <color rgb="FF0000FF"/>
      <name val="Microsoft Sans Serif"/>
      <family val="2"/>
    </font>
    <font>
      <u/>
      <sz val="16"/>
      <color rgb="FF0000FF"/>
      <name val="Microsoft Sans Serif"/>
      <family val="2"/>
    </font>
    <font>
      <b/>
      <sz val="14"/>
      <name val="Cambria"/>
      <family val="1"/>
    </font>
    <font>
      <u/>
      <sz val="14"/>
      <color rgb="FF0000FF"/>
      <name val="Cambria"/>
      <family val="1"/>
    </font>
    <font>
      <b/>
      <sz val="10"/>
      <name val="Cambria"/>
      <family val="1"/>
    </font>
    <font>
      <b/>
      <sz val="18"/>
      <name val="Microsoft Sans Serif"/>
      <family val="2"/>
    </font>
    <font>
      <b/>
      <sz val="7.5"/>
      <name val="Microsoft Sans Serif"/>
      <family val="2"/>
    </font>
    <font>
      <sz val="14"/>
      <name val="Microsoft Sans Serif"/>
      <family val="2"/>
    </font>
    <font>
      <sz val="14"/>
      <color rgb="FF0000FF"/>
      <name val="Microsoft Sans Serif"/>
      <family val="2"/>
    </font>
    <font>
      <sz val="14"/>
      <color rgb="FFFF0000"/>
      <name val="Microsoft Sans Serif"/>
      <family val="2"/>
    </font>
    <font>
      <sz val="14"/>
      <name val="Microsoft Sans Serif"/>
      <family val="2"/>
    </font>
    <font>
      <sz val="14"/>
      <name val="Microsoft Sans Serif"/>
      <family val="2"/>
    </font>
    <font>
      <sz val="14"/>
      <name val="Cambria"/>
      <family val="1"/>
    </font>
    <font>
      <u/>
      <sz val="14"/>
      <name val="Microsoft Sans Serif"/>
      <family val="2"/>
    </font>
    <font>
      <b/>
      <sz val="14"/>
      <name val="Microsoft Sans Serif"/>
      <family val="2"/>
    </font>
    <font>
      <b/>
      <sz val="8"/>
      <name val="Microsoft Sans Serif"/>
      <family val="2"/>
    </font>
    <font>
      <b/>
      <sz val="8"/>
      <name val="Microsoft Sans Serif"/>
      <family val="2"/>
    </font>
    <font>
      <b/>
      <sz val="14"/>
      <name val="Cambria"/>
      <family val="1"/>
    </font>
    <font>
      <sz val="12"/>
      <name val="Microsoft Sans Serif"/>
      <family val="2"/>
    </font>
    <font>
      <b/>
      <sz val="14"/>
      <name val="Microsoft Sans Serif"/>
      <family val="2"/>
    </font>
    <font>
      <b/>
      <sz val="14"/>
      <name val="Microsoft Sans Serif"/>
      <family val="2"/>
    </font>
    <font>
      <b/>
      <sz val="8"/>
      <color rgb="FFFFFFFF"/>
      <name val="Microsoft Sans Serif"/>
      <family val="2"/>
    </font>
    <font>
      <b/>
      <sz val="8"/>
      <color rgb="FFFFFFFF"/>
      <name val="Microsoft Sans Serif"/>
      <family val="2"/>
    </font>
    <font>
      <b/>
      <sz val="14"/>
      <color rgb="FFFFFFFF"/>
      <name val="Cambria"/>
      <family val="1"/>
    </font>
    <font>
      <sz val="10"/>
      <color rgb="FFFFFFFF"/>
      <name val="Cambria"/>
      <family val="1"/>
    </font>
    <font>
      <b/>
      <sz val="16"/>
      <name val="Microsoft Sans Serif"/>
      <family val="2"/>
    </font>
    <font>
      <b/>
      <sz val="12"/>
      <name val="Microsoft Sans Serif"/>
      <family val="2"/>
    </font>
    <font>
      <b/>
      <sz val="12"/>
      <name val="Microsoft Sans Serif"/>
      <family val="2"/>
    </font>
    <font>
      <b/>
      <sz val="12"/>
      <name val="Microsoft Sans Serif"/>
      <family val="2"/>
    </font>
    <font>
      <b/>
      <sz val="12"/>
      <name val="Microsoft Sans Serif"/>
      <family val="2"/>
    </font>
    <font>
      <b/>
      <sz val="8"/>
      <name val="Microsoft Sans Serif"/>
      <family val="2"/>
    </font>
    <font>
      <b/>
      <sz val="8"/>
      <name val="Microsoft Sans Serif"/>
      <family val="2"/>
    </font>
    <font>
      <b/>
      <sz val="8"/>
      <name val="Microsoft Sans Serif"/>
      <family val="2"/>
    </font>
    <font>
      <b/>
      <sz val="12"/>
      <name val="Microsoft Sans Serif"/>
      <family val="2"/>
    </font>
    <font>
      <sz val="8"/>
      <name val="Microsoft Sans Serif"/>
      <family val="2"/>
    </font>
    <font>
      <sz val="8"/>
      <name val="Microsoft Sans Serif"/>
      <family val="2"/>
    </font>
    <font>
      <sz val="8"/>
      <name val="Microsoft Sans Serif"/>
      <family val="2"/>
    </font>
    <font>
      <sz val="12"/>
      <name val="Microsoft Sans Serif"/>
      <family val="2"/>
    </font>
    <font>
      <sz val="12"/>
      <name val="Cambria"/>
      <family val="1"/>
    </font>
    <font>
      <b/>
      <sz val="12"/>
      <name val="Microsoft Sans Serif"/>
      <family val="2"/>
    </font>
    <font>
      <sz val="8"/>
      <name val="Microsoft Sans Serif"/>
      <family val="2"/>
    </font>
    <font>
      <sz val="8"/>
      <name val="Microsoft Sans Serif"/>
      <family val="2"/>
    </font>
    <font>
      <sz val="8"/>
      <name val="Microsoft Sans Serif"/>
      <family val="2"/>
    </font>
    <font>
      <b/>
      <sz val="12"/>
      <name val="Microsoft Sans Serif"/>
      <family val="2"/>
    </font>
    <font>
      <sz val="8"/>
      <name val="Microsoft Sans Serif"/>
      <family val="2"/>
    </font>
    <font>
      <sz val="8"/>
      <name val="Microsoft Sans Serif"/>
      <family val="2"/>
    </font>
    <font>
      <sz val="8"/>
      <name val="Microsoft Sans Serif"/>
      <family val="2"/>
    </font>
    <font>
      <sz val="10"/>
      <name val="Microsoft Sans Serif"/>
      <family val="2"/>
    </font>
    <font>
      <sz val="10"/>
      <name val="Cambria"/>
      <family val="1"/>
    </font>
    <font>
      <sz val="10"/>
      <name val="Microsoft Sans Serif"/>
      <family val="2"/>
    </font>
    <font>
      <sz val="8"/>
      <name val="Microsoft Sans Serif"/>
      <family val="2"/>
    </font>
    <font>
      <sz val="10"/>
      <name val="Microsoft Sans Serif"/>
      <family val="2"/>
    </font>
    <font>
      <sz val="10"/>
      <name val="Microsoft Sans Serif"/>
      <family val="2"/>
    </font>
    <font>
      <b/>
      <sz val="11"/>
      <name val="Cambria"/>
      <family val="1"/>
    </font>
    <font>
      <b/>
      <sz val="11"/>
      <name val="Microsoft Sans Serif"/>
      <family val="2"/>
    </font>
    <font>
      <sz val="12"/>
      <name val="Microsoft Sans Serif"/>
      <family val="2"/>
    </font>
    <font>
      <sz val="10"/>
      <name val="Microsoft Sans Serif"/>
      <family val="2"/>
    </font>
    <font>
      <sz val="10"/>
      <name val="Microsoft Sans Serif"/>
      <family val="2"/>
    </font>
    <font>
      <sz val="10"/>
      <name val="Microsoft Sans Serif"/>
      <family val="2"/>
    </font>
    <font>
      <sz val="12"/>
      <name val="Microsoft Sans Serif"/>
      <family val="2"/>
    </font>
    <font>
      <b/>
      <sz val="11"/>
      <color rgb="FF993366"/>
      <name val="Microsoft Sans Serif"/>
      <family val="2"/>
    </font>
    <font>
      <sz val="14"/>
      <name val="Microsoft Sans Serif"/>
      <family val="2"/>
    </font>
    <font>
      <b/>
      <sz val="12"/>
      <name val="Microsoft Sans Serif"/>
      <family val="2"/>
    </font>
    <font>
      <sz val="14"/>
      <name val="Cambria"/>
      <family val="1"/>
    </font>
    <font>
      <b/>
      <sz val="10"/>
      <name val="Microsoft Sans Serif"/>
      <family val="2"/>
    </font>
    <font>
      <b/>
      <sz val="12"/>
      <color rgb="FFFFFFFF"/>
      <name val="Microsoft Sans Serif"/>
      <family val="2"/>
    </font>
    <font>
      <sz val="12"/>
      <name val="Microsoft Sans Serif"/>
      <family val="2"/>
    </font>
    <font>
      <sz val="12"/>
      <name val="Microsoft Sans Serif"/>
      <family val="2"/>
    </font>
    <font>
      <sz val="8"/>
      <name val="Microsoft Sans Serif"/>
      <family val="2"/>
    </font>
    <font>
      <sz val="8"/>
      <name val="Microsoft Sans Serif"/>
      <family val="2"/>
    </font>
    <font>
      <sz val="8"/>
      <name val="Microsoft Sans Serif"/>
      <family val="2"/>
    </font>
    <font>
      <sz val="10"/>
      <name val="Cambria"/>
      <family val="1"/>
    </font>
    <font>
      <sz val="10"/>
      <name val="Cambria"/>
      <family val="1"/>
    </font>
    <font>
      <sz val="12"/>
      <name val="Microsoft Sans Serif"/>
      <family val="2"/>
    </font>
    <font>
      <sz val="8"/>
      <name val="Microsoft Sans Serif"/>
      <family val="2"/>
    </font>
    <font>
      <sz val="8"/>
      <name val="Microsoft Sans Serif"/>
      <family val="2"/>
    </font>
    <font>
      <sz val="8"/>
      <name val="Microsoft Sans Serif"/>
      <family val="2"/>
    </font>
    <font>
      <sz val="10"/>
      <name val="Cambria"/>
      <family val="1"/>
    </font>
    <font>
      <sz val="12"/>
      <name val="Cambria"/>
      <family val="1"/>
    </font>
    <font>
      <sz val="10"/>
      <name val="Microsoft Sans Serif"/>
      <family val="2"/>
    </font>
    <font>
      <b/>
      <sz val="12"/>
      <name val="Microsoft Sans Serif"/>
      <family val="2"/>
    </font>
    <font>
      <sz val="10"/>
      <name val="Cambria"/>
      <family val="1"/>
    </font>
    <font>
      <sz val="10"/>
      <color rgb="FFFF0000"/>
      <name val="Cambria"/>
      <family val="1"/>
    </font>
    <font>
      <b/>
      <sz val="10"/>
      <name val="Cambria"/>
      <family val="1"/>
    </font>
    <font>
      <sz val="12"/>
      <name val="Microsoft Sans Serif"/>
      <family val="2"/>
    </font>
    <font>
      <sz val="12"/>
      <name val="Microsoft Sans Serif"/>
      <family val="2"/>
    </font>
    <font>
      <sz val="8"/>
      <name val="Microsoft Sans Serif"/>
      <family val="2"/>
    </font>
    <font>
      <sz val="8"/>
      <name val="Microsoft Sans Serif"/>
      <family val="2"/>
    </font>
    <font>
      <sz val="8"/>
      <name val="Microsoft Sans Serif"/>
      <family val="2"/>
    </font>
    <font>
      <sz val="10"/>
      <name val="Cambria"/>
      <family val="1"/>
    </font>
    <font>
      <sz val="12"/>
      <name val="Microsoft Sans Serif"/>
      <family val="2"/>
    </font>
    <font>
      <sz val="8"/>
      <name val="Microsoft Sans Serif"/>
      <family val="2"/>
    </font>
    <font>
      <sz val="10"/>
      <name val="Cambria"/>
      <family val="1"/>
    </font>
    <font>
      <b/>
      <sz val="12"/>
      <name val="Microsoft Sans Serif"/>
      <family val="2"/>
    </font>
    <font>
      <b/>
      <sz val="12"/>
      <name val="Microsoft Sans Serif"/>
      <family val="2"/>
    </font>
    <font>
      <b/>
      <sz val="8"/>
      <name val="Microsoft Sans Serif"/>
      <family val="2"/>
    </font>
    <font>
      <b/>
      <sz val="8"/>
      <name val="Microsoft Sans Serif"/>
      <family val="2"/>
    </font>
    <font>
      <b/>
      <sz val="8"/>
      <name val="Microsoft Sans Serif"/>
      <family val="2"/>
    </font>
    <font>
      <b/>
      <sz val="8"/>
      <name val="Microsoft Sans Serif"/>
      <family val="2"/>
    </font>
    <font>
      <sz val="10"/>
      <name val="Cambria"/>
      <family val="1"/>
    </font>
    <font>
      <sz val="8"/>
      <name val="Microsoft Sans Serif"/>
      <family val="2"/>
    </font>
    <font>
      <sz val="10"/>
      <name val="Microsoft Sans Serif"/>
      <family val="2"/>
    </font>
    <font>
      <sz val="12"/>
      <name val="Microsoft Sans Serif"/>
      <family val="2"/>
    </font>
    <font>
      <sz val="12"/>
      <name val="Microsoft Sans Serif"/>
      <family val="2"/>
    </font>
    <font>
      <sz val="10"/>
      <name val="Cambria"/>
      <family val="1"/>
    </font>
    <font>
      <sz val="12"/>
      <name val="Microsoft Sans Serif"/>
      <family val="2"/>
    </font>
    <font>
      <sz val="10"/>
      <name val="Microsoft Sans Serif"/>
      <family val="2"/>
    </font>
    <font>
      <b/>
      <sz val="12"/>
      <name val="Microsoft Sans Serif"/>
      <family val="2"/>
    </font>
    <font>
      <b/>
      <sz val="8"/>
      <name val="Microsoft Sans Serif"/>
      <family val="2"/>
    </font>
    <font>
      <sz val="8"/>
      <name val="Microsoft Sans Serif"/>
      <family val="2"/>
    </font>
    <font>
      <b/>
      <sz val="8"/>
      <name val="Microsoft Sans Serif"/>
      <family val="2"/>
    </font>
    <font>
      <sz val="10"/>
      <name val="Cambria"/>
      <family val="1"/>
    </font>
    <font>
      <b/>
      <sz val="8"/>
      <name val="Microsoft Sans Serif"/>
      <family val="2"/>
    </font>
    <font>
      <b/>
      <sz val="8"/>
      <name val="Microsoft Sans Serif"/>
      <family val="2"/>
    </font>
    <font>
      <sz val="8"/>
      <name val="Microsoft Sans Serif"/>
      <family val="2"/>
    </font>
    <font>
      <sz val="14"/>
      <name val="Cambria"/>
      <family val="1"/>
    </font>
    <font>
      <sz val="10"/>
      <name val="Cambria"/>
      <family val="1"/>
    </font>
    <font>
      <sz val="14"/>
      <name val="Microsoft Sans Serif"/>
      <family val="2"/>
    </font>
    <font>
      <b/>
      <sz val="12"/>
      <name val="Microsoft Sans Serif"/>
      <family val="2"/>
    </font>
    <font>
      <strike/>
      <sz val="8"/>
      <name val="Microsoft Sans Serif"/>
      <family val="2"/>
    </font>
    <font>
      <b/>
      <sz val="9"/>
      <name val="Cambria"/>
      <family val="1"/>
    </font>
    <font>
      <b/>
      <sz val="10"/>
      <name val="Cambria"/>
      <family val="1"/>
    </font>
    <font>
      <b/>
      <sz val="10"/>
      <name val="Cambria"/>
      <family val="1"/>
    </font>
    <font>
      <b/>
      <sz val="10"/>
      <color rgb="FFC00000"/>
      <name val="Microsoft Sans Serif"/>
      <family val="2"/>
    </font>
    <font>
      <sz val="12"/>
      <name val="Microsoft Sans Serif"/>
      <family val="2"/>
    </font>
    <font>
      <strike/>
      <sz val="12"/>
      <name val="Microsoft Sans Serif"/>
      <family val="2"/>
    </font>
    <font>
      <b/>
      <sz val="8"/>
      <name val="Microsoft Sans Serif"/>
      <family val="2"/>
    </font>
    <font>
      <strike/>
      <sz val="8"/>
      <name val="Microsoft Sans Serif"/>
      <family val="2"/>
    </font>
    <font>
      <sz val="10"/>
      <name val="Cambria"/>
      <family val="1"/>
    </font>
    <font>
      <sz val="10"/>
      <name val="Cambria"/>
      <family val="1"/>
    </font>
    <font>
      <b/>
      <sz val="10"/>
      <name val="Microsoft Sans Serif"/>
      <family val="2"/>
    </font>
    <font>
      <b/>
      <sz val="12"/>
      <color rgb="FFFFFFFF"/>
      <name val="Microsoft Sans Serif"/>
      <family val="2"/>
    </font>
    <font>
      <b/>
      <sz val="12"/>
      <color rgb="FFFFFFFF"/>
      <name val="Microsoft Sans Serif"/>
      <family val="2"/>
    </font>
    <font>
      <b/>
      <sz val="12"/>
      <color rgb="FFFFFFFF"/>
      <name val="Microsoft Sans Serif"/>
      <family val="2"/>
    </font>
    <font>
      <b/>
      <sz val="10"/>
      <name val="Cambria"/>
      <family val="1"/>
    </font>
    <font>
      <b/>
      <sz val="10"/>
      <name val="Cambria"/>
      <family val="1"/>
    </font>
    <font>
      <b/>
      <sz val="12"/>
      <name val="Microsoft Sans Serif"/>
      <family val="2"/>
    </font>
    <font>
      <sz val="8"/>
      <name val="Microsoft Sans Serif"/>
      <family val="2"/>
    </font>
    <font>
      <b/>
      <sz val="10"/>
      <name val="Cambria"/>
      <family val="1"/>
    </font>
    <font>
      <b/>
      <sz val="10"/>
      <name val="Cambria"/>
      <family val="1"/>
    </font>
    <font>
      <sz val="10"/>
      <color rgb="FFFFFFFF"/>
      <name val="Cambria"/>
      <family val="1"/>
    </font>
    <font>
      <sz val="10"/>
      <color rgb="FFFFFFFF"/>
      <name val="Cambria"/>
      <family val="1"/>
    </font>
    <font>
      <sz val="8"/>
      <name val="Microsoft Sans Serif"/>
      <family val="2"/>
    </font>
    <font>
      <b/>
      <sz val="10"/>
      <name val="Cambria"/>
      <family val="1"/>
    </font>
    <font>
      <b/>
      <sz val="10"/>
      <name val="Cambria"/>
      <family val="1"/>
    </font>
    <font>
      <sz val="8"/>
      <name val="Microsoft Sans Serif"/>
      <family val="2"/>
    </font>
    <font>
      <sz val="8"/>
      <name val="Microsoft Sans Serif"/>
      <family val="2"/>
    </font>
    <font>
      <sz val="10"/>
      <name val="Cambria"/>
      <family val="1"/>
    </font>
    <font>
      <sz val="10"/>
      <name val="Cambria"/>
      <family val="1"/>
    </font>
    <font>
      <sz val="10"/>
      <name val="Microsoft Sans Serif"/>
      <family val="2"/>
    </font>
    <font>
      <sz val="12"/>
      <name val="Microsoft Sans Serif"/>
      <family val="2"/>
    </font>
    <font>
      <sz val="8"/>
      <name val="Microsoft Sans Serif"/>
      <family val="2"/>
    </font>
    <font>
      <sz val="10"/>
      <name val="Cambria"/>
      <family val="1"/>
    </font>
    <font>
      <sz val="8"/>
      <name val="Microsoft Sans Serif"/>
      <family val="2"/>
    </font>
    <font>
      <sz val="8"/>
      <name val="Microsoft Sans Serif"/>
      <family val="2"/>
    </font>
    <font>
      <sz val="8"/>
      <name val="Microsoft Sans Serif"/>
      <family val="2"/>
    </font>
    <font>
      <sz val="12"/>
      <name val="Microsoft Sans Serif"/>
      <family val="2"/>
    </font>
    <font>
      <b/>
      <sz val="8"/>
      <name val="Microsoft Sans Serif"/>
      <family val="2"/>
    </font>
    <font>
      <sz val="8"/>
      <name val="Microsoft Sans Serif"/>
      <family val="2"/>
    </font>
    <font>
      <sz val="8"/>
      <name val="Microsoft Sans Serif"/>
      <family val="2"/>
    </font>
    <font>
      <b/>
      <sz val="10"/>
      <name val="Cambria"/>
      <family val="1"/>
    </font>
    <font>
      <sz val="10"/>
      <name val="Cambria"/>
      <family val="1"/>
    </font>
    <font>
      <b/>
      <sz val="12"/>
      <name val="Microsoft Sans Serif"/>
      <family val="2"/>
    </font>
    <font>
      <b/>
      <sz val="12"/>
      <name val="Microsoft Sans Serif"/>
      <family val="2"/>
    </font>
    <font>
      <b/>
      <sz val="12"/>
      <name val="Microsoft Sans Serif"/>
      <family val="2"/>
    </font>
    <font>
      <b/>
      <sz val="10"/>
      <name val="Cambria"/>
      <family val="1"/>
    </font>
    <font>
      <sz val="10"/>
      <name val="Microsoft Sans Serif"/>
      <family val="2"/>
    </font>
    <font>
      <sz val="8"/>
      <name val="Microsoft Sans Serif"/>
      <family val="2"/>
    </font>
    <font>
      <sz val="10"/>
      <name val="Cambria"/>
      <family val="1"/>
    </font>
    <font>
      <sz val="10"/>
      <name val="Cambria"/>
      <family val="1"/>
    </font>
    <font>
      <sz val="10"/>
      <name val="Cambria"/>
      <family val="1"/>
    </font>
    <font>
      <sz val="10"/>
      <name val="Microsoft Sans Serif"/>
      <family val="2"/>
    </font>
    <font>
      <sz val="10"/>
      <color rgb="FFFF0000"/>
      <name val="Microsoft Sans Serif"/>
      <family val="2"/>
    </font>
    <font>
      <sz val="12"/>
      <name val="Microsoft Sans Serif"/>
      <family val="2"/>
    </font>
    <font>
      <sz val="12"/>
      <name val="Microsoft Sans Serif"/>
      <family val="2"/>
    </font>
    <font>
      <sz val="8"/>
      <name val="Microsoft Sans Serif"/>
      <family val="2"/>
    </font>
    <font>
      <sz val="8"/>
      <name val="Microsoft Sans Serif"/>
      <family val="2"/>
    </font>
    <font>
      <sz val="10"/>
      <color rgb="FFFF0000"/>
      <name val="Cambria"/>
      <family val="1"/>
    </font>
    <font>
      <sz val="10"/>
      <color rgb="FFFF0000"/>
      <name val="Cambria"/>
      <family val="1"/>
    </font>
    <font>
      <sz val="10"/>
      <color rgb="FFFF0000"/>
      <name val="Microsoft Sans Serif"/>
      <family val="2"/>
    </font>
    <font>
      <b/>
      <sz val="10"/>
      <color rgb="FFFF0000"/>
      <name val="Microsoft Sans Serif"/>
      <family val="2"/>
    </font>
    <font>
      <sz val="10"/>
      <color rgb="FF339966"/>
      <name val="Microsoft Sans Serif"/>
      <family val="2"/>
    </font>
    <font>
      <b/>
      <sz val="12"/>
      <name val="Microsoft Sans Serif"/>
      <family val="2"/>
    </font>
    <font>
      <b/>
      <sz val="8"/>
      <name val="Microsoft Sans Serif"/>
      <family val="2"/>
    </font>
    <font>
      <b/>
      <sz val="8"/>
      <name val="Microsoft Sans Serif"/>
      <family val="2"/>
    </font>
    <font>
      <b/>
      <sz val="10"/>
      <name val="Cambria"/>
      <family val="1"/>
    </font>
    <font>
      <b/>
      <sz val="10"/>
      <color rgb="FFFFFFFF"/>
      <name val="Cambria"/>
      <family val="1"/>
    </font>
    <font>
      <b/>
      <sz val="12"/>
      <name val="Microsoft Sans Serif"/>
      <family val="2"/>
    </font>
    <font>
      <sz val="8"/>
      <name val="Microsoft Sans Serif"/>
      <family val="2"/>
    </font>
    <font>
      <b/>
      <sz val="10"/>
      <name val="Cambria"/>
      <family val="1"/>
    </font>
    <font>
      <b/>
      <sz val="10"/>
      <name val="Cambria"/>
      <family val="1"/>
    </font>
    <font>
      <sz val="8"/>
      <name val="Microsoft Sans Serif"/>
      <family val="2"/>
    </font>
    <font>
      <sz val="8"/>
      <name val="Microsoft Sans Serif"/>
      <family val="2"/>
    </font>
    <font>
      <sz val="8"/>
      <name val="Microsoft Sans Serif"/>
      <family val="2"/>
    </font>
    <font>
      <sz val="8"/>
      <name val="Microsoft Sans Serif"/>
      <family val="2"/>
    </font>
    <font>
      <b/>
      <sz val="10"/>
      <name val="Cambria"/>
      <family val="1"/>
    </font>
    <font>
      <b/>
      <sz val="12"/>
      <name val="Microsoft Sans Serif"/>
      <family val="2"/>
    </font>
    <font>
      <b/>
      <sz val="12"/>
      <name val="Microsoft Sans Serif"/>
      <family val="2"/>
    </font>
    <font>
      <b/>
      <sz val="12"/>
      <name val="Microsoft Sans Serif"/>
      <family val="2"/>
    </font>
    <font>
      <sz val="8"/>
      <name val="Microsoft Sans Serif"/>
      <family val="2"/>
    </font>
    <font>
      <b/>
      <sz val="10"/>
      <color rgb="FFFCD5B4"/>
      <name val="Cambria"/>
      <family val="1"/>
    </font>
    <font>
      <sz val="10"/>
      <color rgb="FFFF0000"/>
      <name val="Cambria"/>
      <family val="1"/>
    </font>
    <font>
      <sz val="10"/>
      <color rgb="FFFF0000"/>
      <name val="Cambria"/>
      <family val="1"/>
    </font>
    <font>
      <sz val="12"/>
      <name val="Microsoft Sans Serif"/>
      <family val="2"/>
    </font>
    <font>
      <sz val="8"/>
      <name val="Microsoft Sans Serif"/>
      <family val="2"/>
    </font>
    <font>
      <sz val="10"/>
      <color rgb="FF339966"/>
      <name val="Cambria"/>
      <family val="1"/>
    </font>
    <font>
      <sz val="10"/>
      <color rgb="FF339966"/>
      <name val="Cambria"/>
      <family val="1"/>
    </font>
    <font>
      <sz val="10"/>
      <color rgb="FF339966"/>
      <name val="Cambria"/>
      <family val="1"/>
    </font>
    <font>
      <sz val="10"/>
      <color rgb="FF339966"/>
      <name val="Cambria"/>
      <family val="1"/>
    </font>
    <font>
      <sz val="10"/>
      <color rgb="FF339966"/>
      <name val="Microsoft Sans Serif"/>
      <family val="2"/>
    </font>
    <font>
      <b/>
      <sz val="10"/>
      <color rgb="FF339966"/>
      <name val="Microsoft Sans Serif"/>
      <family val="2"/>
    </font>
    <font>
      <b/>
      <sz val="12"/>
      <name val="Microsoft Sans Serif"/>
      <family val="2"/>
    </font>
    <font>
      <b/>
      <sz val="12"/>
      <name val="Microsoft Sans Serif"/>
      <family val="2"/>
    </font>
    <font>
      <b/>
      <i/>
      <sz val="12"/>
      <name val="Microsoft Sans Serif"/>
      <family val="2"/>
    </font>
    <font>
      <b/>
      <i/>
      <sz val="12"/>
      <name val="Microsoft Sans Serif"/>
      <family val="2"/>
    </font>
    <font>
      <b/>
      <i/>
      <sz val="12"/>
      <name val="Microsoft Sans Serif"/>
      <family val="2"/>
    </font>
    <font>
      <b/>
      <i/>
      <sz val="12"/>
      <name val="Cambria"/>
      <family val="1"/>
    </font>
    <font>
      <b/>
      <sz val="12"/>
      <name val="Microsoft Sans Serif"/>
      <family val="2"/>
    </font>
    <font>
      <b/>
      <i/>
      <sz val="10"/>
      <name val="Microsoft Sans Serif"/>
      <family val="2"/>
    </font>
    <font>
      <b/>
      <i/>
      <sz val="12"/>
      <name val="Microsoft Sans Serif"/>
      <family val="2"/>
    </font>
    <font>
      <b/>
      <sz val="12"/>
      <color rgb="FFFFFFFF"/>
      <name val="Microsoft Sans Serif"/>
      <family val="2"/>
    </font>
    <font>
      <b/>
      <sz val="12"/>
      <color rgb="FFFFFFFF"/>
      <name val="Microsoft Sans Serif"/>
      <family val="2"/>
    </font>
    <font>
      <b/>
      <sz val="12"/>
      <color rgb="FFFFFFFF"/>
      <name val="Microsoft Sans Serif"/>
      <family val="2"/>
    </font>
    <font>
      <b/>
      <sz val="12"/>
      <color rgb="FFFFFFFF"/>
      <name val="Microsoft Sans Serif"/>
      <family val="2"/>
    </font>
    <font>
      <b/>
      <sz val="12"/>
      <color rgb="FFFFFFFF"/>
      <name val="Microsoft Sans Serif"/>
      <family val="2"/>
    </font>
    <font>
      <sz val="8"/>
      <name val="Microsoft Sans Serif"/>
      <family val="2"/>
    </font>
    <font>
      <sz val="8"/>
      <name val="Microsoft Sans Serif"/>
      <family val="2"/>
    </font>
    <font>
      <b/>
      <sz val="12"/>
      <name val="Microsoft Sans Serif"/>
      <family val="2"/>
    </font>
    <font>
      <b/>
      <sz val="12"/>
      <name val="Microsoft Sans Serif"/>
      <family val="2"/>
    </font>
    <font>
      <b/>
      <sz val="12"/>
      <name val="Microsoft Sans Serif"/>
      <family val="2"/>
    </font>
    <font>
      <b/>
      <sz val="10"/>
      <name val="Cambria"/>
      <family val="1"/>
    </font>
    <font>
      <sz val="12"/>
      <name val="Microsoft Sans Serif"/>
      <family val="2"/>
    </font>
    <font>
      <sz val="8"/>
      <name val="Microsoft Sans Serif"/>
      <family val="2"/>
    </font>
    <font>
      <sz val="8"/>
      <name val="Microsoft Sans Serif"/>
      <family val="2"/>
    </font>
    <font>
      <sz val="10"/>
      <name val="Cambria"/>
      <family val="1"/>
    </font>
    <font>
      <sz val="10"/>
      <name val="Microsoft Sans Serif"/>
      <family val="2"/>
    </font>
    <font>
      <sz val="12"/>
      <name val="Microsoft Sans Serif"/>
      <family val="2"/>
    </font>
    <font>
      <sz val="8"/>
      <name val="Microsoft Sans Serif"/>
      <family val="2"/>
    </font>
    <font>
      <sz val="8"/>
      <name val="Microsoft Sans Serif"/>
      <family val="2"/>
    </font>
    <font>
      <sz val="8"/>
      <name val="Microsoft Sans Serif"/>
      <family val="2"/>
    </font>
    <font>
      <sz val="10"/>
      <name val="Cambria"/>
      <family val="1"/>
    </font>
    <font>
      <sz val="8"/>
      <name val="Microsoft Sans Serif"/>
      <family val="2"/>
    </font>
    <font>
      <sz val="8"/>
      <name val="Microsoft Sans Serif"/>
      <family val="2"/>
    </font>
    <font>
      <sz val="10"/>
      <name val="Cambria"/>
      <family val="1"/>
    </font>
    <font>
      <sz val="12"/>
      <name val="Microsoft Sans Serif"/>
      <family val="2"/>
    </font>
    <font>
      <sz val="8"/>
      <name val="Microsoft Sans Serif"/>
      <family val="2"/>
    </font>
    <font>
      <sz val="8"/>
      <name val="Microsoft Sans Serif"/>
      <family val="2"/>
    </font>
    <font>
      <sz val="8"/>
      <name val="Microsoft Sans Serif"/>
      <family val="2"/>
    </font>
    <font>
      <sz val="10"/>
      <name val="Cambria"/>
      <family val="1"/>
    </font>
    <font>
      <sz val="10"/>
      <name val="Cambria"/>
      <family val="1"/>
    </font>
    <font>
      <sz val="12"/>
      <color rgb="FF000000"/>
      <name val="Microsoft Sans Serif"/>
      <family val="2"/>
    </font>
    <font>
      <sz val="8"/>
      <name val="Microsoft Sans Serif"/>
      <family val="2"/>
    </font>
    <font>
      <sz val="12"/>
      <name val="Microsoft Sans Serif"/>
      <family val="2"/>
    </font>
    <font>
      <sz val="12"/>
      <name val="Microsoft Sans Serif"/>
      <family val="2"/>
    </font>
    <font>
      <sz val="8"/>
      <name val="Microsoft Sans Serif"/>
      <family val="2"/>
    </font>
    <font>
      <sz val="8"/>
      <name val="Microsoft Sans Serif"/>
      <family val="2"/>
    </font>
    <font>
      <sz val="8"/>
      <name val="Microsoft Sans Serif"/>
      <family val="2"/>
    </font>
    <font>
      <sz val="10"/>
      <name val="Cambria"/>
      <family val="1"/>
    </font>
    <font>
      <sz val="10"/>
      <name val="Cambria"/>
      <family val="1"/>
    </font>
    <font>
      <sz val="8"/>
      <name val="Microsoft Sans Serif"/>
      <family val="2"/>
    </font>
    <font>
      <sz val="8"/>
      <name val="Microsoft Sans Serif"/>
      <family val="2"/>
    </font>
    <font>
      <sz val="8"/>
      <name val="Microsoft Sans Serif"/>
      <family val="2"/>
    </font>
    <font>
      <sz val="10"/>
      <name val="Cambria"/>
      <family val="1"/>
    </font>
    <font>
      <sz val="10"/>
      <name val="Cambria"/>
      <family val="1"/>
    </font>
    <font>
      <sz val="10"/>
      <name val="Cambria"/>
      <family val="1"/>
    </font>
    <font>
      <b/>
      <sz val="12"/>
      <name val="Microsoft Sans Serif"/>
      <family val="2"/>
    </font>
    <font>
      <b/>
      <sz val="8"/>
      <name val="Microsoft Sans Serif"/>
      <family val="2"/>
    </font>
    <font>
      <b/>
      <sz val="8"/>
      <name val="Microsoft Sans Serif"/>
      <family val="2"/>
    </font>
    <font>
      <sz val="8"/>
      <name val="Microsoft Sans Serif"/>
      <family val="2"/>
    </font>
    <font>
      <b/>
      <sz val="8"/>
      <name val="Microsoft Sans Serif"/>
      <family val="2"/>
    </font>
    <font>
      <b/>
      <sz val="10"/>
      <name val="Cambria"/>
      <family val="1"/>
    </font>
    <font>
      <i/>
      <sz val="10"/>
      <name val="Microsoft Sans Serif"/>
      <family val="2"/>
    </font>
    <font>
      <sz val="12"/>
      <name val="Microsoft Sans Serif"/>
      <family val="2"/>
    </font>
    <font>
      <sz val="10"/>
      <name val="Cambria"/>
      <family val="1"/>
    </font>
    <font>
      <sz val="10"/>
      <name val="Microsoft Sans Serif"/>
      <family val="2"/>
    </font>
    <font>
      <b/>
      <sz val="12"/>
      <name val="Microsoft Sans Serif"/>
      <family val="2"/>
    </font>
    <font>
      <b/>
      <sz val="8"/>
      <name val="Microsoft Sans Serif"/>
      <family val="2"/>
    </font>
    <font>
      <sz val="10"/>
      <name val="Cambria"/>
      <family val="1"/>
    </font>
    <font>
      <b/>
      <sz val="8"/>
      <name val="Microsoft Sans Serif"/>
      <family val="2"/>
    </font>
    <font>
      <b/>
      <sz val="8"/>
      <name val="Microsoft Sans Serif"/>
      <family val="2"/>
    </font>
    <font>
      <sz val="10"/>
      <name val="Cambria"/>
      <family val="1"/>
    </font>
    <font>
      <sz val="10"/>
      <name val="Cambria"/>
      <family val="1"/>
    </font>
    <font>
      <sz val="10"/>
      <name val="Microsoft Sans Serif"/>
      <family val="2"/>
    </font>
    <font>
      <i/>
      <sz val="10"/>
      <name val="Microsoft Sans Serif"/>
      <family val="2"/>
    </font>
    <font>
      <b/>
      <sz val="12"/>
      <color rgb="FFFFFFFF"/>
      <name val="Microsoft Sans Serif"/>
      <family val="2"/>
    </font>
    <font>
      <b/>
      <sz val="12"/>
      <color rgb="FFFFFFFF"/>
      <name val="Microsoft Sans Serif"/>
      <family val="2"/>
    </font>
    <font>
      <sz val="10"/>
      <color rgb="FFFF0000"/>
      <name val="Cambria"/>
      <family val="1"/>
    </font>
    <font>
      <sz val="10"/>
      <name val="Cambria"/>
      <family val="1"/>
    </font>
    <font>
      <sz val="8"/>
      <name val="Microsoft Sans Serif"/>
      <family val="2"/>
    </font>
    <font>
      <sz val="8"/>
      <name val="Microsoft Sans Serif"/>
      <family val="2"/>
    </font>
    <font>
      <sz val="10"/>
      <name val="Cambria"/>
      <family val="1"/>
    </font>
    <font>
      <b/>
      <sz val="8"/>
      <name val="Microsoft Sans Serif"/>
      <family val="2"/>
    </font>
    <font>
      <b/>
      <sz val="8"/>
      <name val="Microsoft Sans Serif"/>
      <family val="2"/>
    </font>
    <font>
      <b/>
      <strike/>
      <sz val="8"/>
      <name val="Microsoft Sans Serif"/>
      <family val="2"/>
    </font>
    <font>
      <i/>
      <sz val="10"/>
      <name val="Microsoft Sans Serif"/>
      <family val="2"/>
    </font>
    <font>
      <strike/>
      <sz val="8"/>
      <name val="Microsoft Sans Serif"/>
      <family val="2"/>
    </font>
    <font>
      <strike/>
      <sz val="8"/>
      <name val="Microsoft Sans Serif"/>
      <family val="2"/>
    </font>
    <font>
      <sz val="10"/>
      <name val="Cambria"/>
      <family val="1"/>
    </font>
    <font>
      <strike/>
      <sz val="8"/>
      <name val="Microsoft Sans Serif"/>
      <family val="2"/>
    </font>
    <font>
      <strike/>
      <sz val="8"/>
      <name val="Microsoft Sans Serif"/>
      <family val="2"/>
    </font>
    <font>
      <strike/>
      <sz val="8"/>
      <name val="Microsoft Sans Serif"/>
      <family val="2"/>
    </font>
    <font>
      <b/>
      <sz val="12"/>
      <name val="Microsoft Sans Serif"/>
      <family val="2"/>
    </font>
    <font>
      <b/>
      <sz val="14"/>
      <name val="Microsoft Sans Serif"/>
      <family val="2"/>
    </font>
    <font>
      <b/>
      <sz val="14"/>
      <name val="Microsoft Sans Serif"/>
      <family val="2"/>
    </font>
    <font>
      <b/>
      <i/>
      <sz val="12"/>
      <name val="Microsoft Sans Serif"/>
      <family val="2"/>
    </font>
    <font>
      <b/>
      <i/>
      <sz val="12"/>
      <name val="Cambria"/>
      <family val="1"/>
    </font>
    <font>
      <b/>
      <sz val="12"/>
      <name val="Microsoft Sans Serif"/>
      <family val="2"/>
    </font>
    <font>
      <b/>
      <sz val="10"/>
      <name val="Microsoft Sans Serif"/>
      <family val="2"/>
    </font>
    <font>
      <b/>
      <sz val="10"/>
      <name val="Microsoft Sans Serif"/>
      <family val="2"/>
    </font>
    <font>
      <b/>
      <sz val="10"/>
      <name val="Microsoft Sans Serif"/>
      <family val="2"/>
    </font>
    <font>
      <sz val="10"/>
      <name val="Microsoft Sans Serif"/>
      <family val="2"/>
    </font>
    <font>
      <sz val="8"/>
      <name val="Microsoft Sans Serif"/>
      <family val="2"/>
    </font>
    <font>
      <b/>
      <sz val="8"/>
      <name val="Microsoft Sans Serif"/>
      <family val="2"/>
    </font>
    <font>
      <sz val="8"/>
      <name val="Microsoft Sans Serif"/>
      <family val="2"/>
    </font>
    <font>
      <sz val="10"/>
      <name val="Microsoft Sans Serif"/>
      <family val="2"/>
    </font>
    <font>
      <sz val="10"/>
      <name val="Microsoft Sans Serif"/>
      <family val="2"/>
    </font>
    <font>
      <b/>
      <sz val="10"/>
      <name val="Microsoft Sans Serif"/>
      <family val="2"/>
    </font>
    <font>
      <b/>
      <sz val="10"/>
      <name val="Microsoft Sans Serif"/>
      <family val="2"/>
    </font>
    <font>
      <sz val="10"/>
      <name val="Cambria"/>
      <family val="1"/>
    </font>
    <font>
      <sz val="10"/>
      <name val="Microsoft Sans Serif"/>
      <family val="2"/>
    </font>
    <font>
      <b/>
      <sz val="10"/>
      <name val="Microsoft Sans Serif"/>
      <family val="2"/>
    </font>
    <font>
      <b/>
      <sz val="10"/>
      <name val="Cambria"/>
      <family val="1"/>
    </font>
    <font>
      <sz val="10"/>
      <color rgb="FFFF0000"/>
      <name val="Microsoft Sans Serif"/>
      <family val="2"/>
    </font>
    <font>
      <sz val="10"/>
      <name val="Cambria"/>
      <family val="1"/>
    </font>
    <font>
      <b/>
      <sz val="12"/>
      <name val="Microsoft Sans Serif"/>
      <family val="2"/>
    </font>
    <font>
      <b/>
      <sz val="8"/>
      <name val="Microsoft Sans Serif"/>
      <family val="2"/>
    </font>
    <font>
      <b/>
      <sz val="8"/>
      <name val="Microsoft Sans Serif"/>
      <family val="2"/>
    </font>
    <font>
      <sz val="8"/>
      <name val="Microsoft Sans Serif"/>
      <family val="2"/>
    </font>
    <font>
      <sz val="10"/>
      <name val="Cambria"/>
      <family val="1"/>
    </font>
    <font>
      <sz val="10"/>
      <name val="Cambria"/>
      <family val="1"/>
    </font>
    <font>
      <sz val="12"/>
      <name val="Microsoft Sans Serif"/>
      <family val="2"/>
    </font>
    <font>
      <sz val="8"/>
      <name val="Microsoft Sans Serif"/>
      <family val="2"/>
    </font>
    <font>
      <sz val="8"/>
      <name val="Microsoft Sans Serif"/>
      <family val="2"/>
    </font>
    <font>
      <sz val="8"/>
      <name val="Microsoft Sans Serif"/>
      <family val="2"/>
    </font>
    <font>
      <sz val="8"/>
      <name val="Microsoft Sans Serif"/>
      <family val="2"/>
    </font>
    <font>
      <sz val="10"/>
      <name val="Cambria"/>
      <family val="1"/>
    </font>
    <font>
      <sz val="8"/>
      <name val="Cambria"/>
      <family val="1"/>
    </font>
    <font>
      <sz val="10"/>
      <name val="Cambria"/>
      <family val="1"/>
    </font>
    <font>
      <sz val="10"/>
      <name val="Cambria"/>
      <family val="1"/>
    </font>
    <font>
      <sz val="12"/>
      <name val="Microsoft Sans Serif"/>
      <family val="2"/>
    </font>
    <font>
      <sz val="8"/>
      <name val="Microsoft Sans Serif"/>
      <family val="2"/>
    </font>
    <font>
      <sz val="8"/>
      <name val="Microsoft Sans Serif"/>
      <family val="2"/>
    </font>
    <font>
      <i/>
      <sz val="10"/>
      <name val="Microsoft Sans Serif"/>
      <family val="2"/>
    </font>
    <font>
      <sz val="10"/>
      <color rgb="FFFF0000"/>
      <name val="Cambria"/>
      <family val="1"/>
    </font>
    <font>
      <sz val="12"/>
      <name val="Microsoft Sans Serif"/>
      <family val="2"/>
    </font>
    <font>
      <b/>
      <sz val="11"/>
      <color rgb="FF000000"/>
      <name val="Microsoft Sans Serif"/>
      <family val="2"/>
    </font>
    <font>
      <b/>
      <sz val="12"/>
      <name val="Microsoft Sans Serif"/>
      <family val="2"/>
    </font>
    <font>
      <i/>
      <sz val="10"/>
      <name val="Cambria"/>
      <family val="1"/>
    </font>
    <font>
      <sz val="10"/>
      <name val="Cambria"/>
      <family val="1"/>
    </font>
    <font>
      <b/>
      <sz val="10"/>
      <name val="Microsoft Sans Serif"/>
      <family val="2"/>
    </font>
    <font>
      <b/>
      <sz val="10"/>
      <name val="Cambria"/>
      <family val="1"/>
    </font>
    <font>
      <sz val="10"/>
      <name val="Microsoft Sans Serif"/>
      <family val="2"/>
    </font>
    <font>
      <b/>
      <sz val="10"/>
      <name val="Cambria"/>
      <family val="1"/>
    </font>
    <font>
      <sz val="12"/>
      <name val="Microsoft Sans Serif"/>
      <family val="2"/>
    </font>
    <font>
      <sz val="12"/>
      <name val="Microsoft Sans Serif"/>
      <family val="2"/>
    </font>
    <font>
      <i/>
      <sz val="10"/>
      <name val="Microsoft Sans Serif"/>
      <family val="2"/>
    </font>
    <font>
      <i/>
      <sz val="10"/>
      <name val="Microsoft Sans Serif"/>
      <family val="2"/>
    </font>
    <font>
      <i/>
      <sz val="10"/>
      <name val="Microsoft Sans Serif"/>
      <family val="2"/>
    </font>
    <font>
      <b/>
      <sz val="12"/>
      <color rgb="FFFFFFFF"/>
      <name val="Microsoft Sans Serif"/>
      <family val="2"/>
    </font>
    <font>
      <b/>
      <sz val="12"/>
      <color rgb="FFFFFFFF"/>
      <name val="Microsoft Sans Serif"/>
      <family val="2"/>
    </font>
    <font>
      <b/>
      <sz val="12"/>
      <color rgb="FFFFFFFF"/>
      <name val="Microsoft Sans Serif"/>
      <family val="2"/>
    </font>
    <font>
      <b/>
      <sz val="12"/>
      <color rgb="FFFFFFFF"/>
      <name val="Microsoft Sans Serif"/>
      <family val="2"/>
    </font>
    <font>
      <i/>
      <sz val="12"/>
      <name val="Microsoft Sans Serif"/>
      <family val="2"/>
    </font>
    <font>
      <sz val="8"/>
      <name val="Microsoft Sans Serif"/>
      <family val="2"/>
    </font>
    <font>
      <strike/>
      <sz val="8"/>
      <name val="Microsoft Sans Serif"/>
      <family val="2"/>
    </font>
    <font>
      <sz val="10"/>
      <name val="Cambria"/>
      <family val="1"/>
    </font>
    <font>
      <sz val="10"/>
      <name val="Cambria"/>
      <family val="1"/>
    </font>
    <font>
      <b/>
      <sz val="10"/>
      <name val="Microsoft Sans Serif"/>
      <family val="2"/>
    </font>
    <font>
      <b/>
      <sz val="12"/>
      <color rgb="FF000000"/>
      <name val="Microsoft Sans Serif"/>
      <family val="2"/>
    </font>
    <font>
      <b/>
      <sz val="12"/>
      <color rgb="FF000000"/>
      <name val="Microsoft Sans Serif"/>
      <family val="2"/>
    </font>
    <font>
      <sz val="10"/>
      <name val="Cambria"/>
      <family val="1"/>
    </font>
    <font>
      <sz val="12"/>
      <name val="Microsoft Sans Serif"/>
      <family val="2"/>
    </font>
    <font>
      <sz val="8"/>
      <name val="Microsoft Sans Serif"/>
      <family val="2"/>
    </font>
    <font>
      <sz val="10"/>
      <name val="Cambria"/>
      <family val="1"/>
    </font>
    <font>
      <strike/>
      <sz val="10"/>
      <name val="Microsoft Sans Serif"/>
      <family val="2"/>
    </font>
    <font>
      <strike/>
      <sz val="10"/>
      <name val="Microsoft Sans Serif"/>
      <family val="2"/>
    </font>
    <font>
      <b/>
      <sz val="12"/>
      <color rgb="FF000000"/>
      <name val="Microsoft Sans Serif"/>
      <family val="2"/>
    </font>
    <font>
      <b/>
      <sz val="10"/>
      <name val="Cambria"/>
      <family val="1"/>
    </font>
    <font>
      <b/>
      <sz val="12"/>
      <name val="Microsoft Sans Serif"/>
      <family val="2"/>
    </font>
    <font>
      <b/>
      <sz val="12"/>
      <name val="Microsoft Sans Serif"/>
      <family val="2"/>
    </font>
    <font>
      <b/>
      <sz val="8"/>
      <name val="Microsoft Sans Serif"/>
      <family val="2"/>
    </font>
    <font>
      <b/>
      <sz val="8"/>
      <name val="Microsoft Sans Serif"/>
      <family val="2"/>
    </font>
    <font>
      <b/>
      <sz val="8"/>
      <name val="Microsoft Sans Serif"/>
      <family val="2"/>
    </font>
    <font>
      <sz val="10"/>
      <name val="Microsoft Sans Serif"/>
      <family val="2"/>
    </font>
    <font>
      <sz val="10"/>
      <name val="Cambria"/>
      <family val="1"/>
    </font>
    <font>
      <b/>
      <sz val="12"/>
      <name val="Microsoft Sans Serif"/>
      <family val="2"/>
    </font>
    <font>
      <sz val="10"/>
      <name val="Cambria"/>
      <family val="1"/>
    </font>
    <font>
      <b/>
      <sz val="12"/>
      <name val="Microsoft Sans Serif"/>
      <family val="2"/>
    </font>
    <font>
      <b/>
      <sz val="10"/>
      <name val="Cambria"/>
      <family val="1"/>
    </font>
    <font>
      <b/>
      <sz val="10"/>
      <name val="Cambria"/>
      <family val="1"/>
    </font>
    <font>
      <sz val="8"/>
      <name val="Microsoft Sans Serif"/>
      <family val="2"/>
    </font>
    <font>
      <sz val="10"/>
      <name val="Microsoft Sans Serif"/>
      <family val="2"/>
    </font>
    <font>
      <sz val="8"/>
      <name val="Cambria"/>
      <family val="1"/>
    </font>
    <font>
      <b/>
      <sz val="12"/>
      <name val="Microsoft Sans Serif"/>
      <family val="2"/>
    </font>
    <font>
      <b/>
      <sz val="10"/>
      <name val="Microsoft Sans Serif"/>
      <family val="2"/>
    </font>
    <font>
      <b/>
      <sz val="12"/>
      <name val="Microsoft Sans Serif"/>
      <family val="2"/>
    </font>
    <font>
      <b/>
      <sz val="12"/>
      <name val="Microsoft Sans Serif"/>
      <family val="2"/>
    </font>
    <font>
      <b/>
      <sz val="12"/>
      <name val="Microsoft Sans Serif"/>
      <family val="2"/>
    </font>
    <font>
      <b/>
      <sz val="10"/>
      <name val="Cambria"/>
      <family val="1"/>
    </font>
    <font>
      <b/>
      <sz val="10"/>
      <name val="Microsoft Sans Serif"/>
      <family val="2"/>
    </font>
    <font>
      <b/>
      <sz val="10"/>
      <name val="Microsoft Sans Serif"/>
      <family val="2"/>
    </font>
    <font>
      <sz val="10"/>
      <name val="Cambria"/>
      <family val="1"/>
    </font>
    <font>
      <sz val="10"/>
      <name val="Cambria"/>
      <family val="1"/>
    </font>
    <font>
      <sz val="10"/>
      <name val="Cambria"/>
      <family val="1"/>
    </font>
    <font>
      <sz val="10"/>
      <name val="Microsoft Sans Serif"/>
      <family val="2"/>
    </font>
    <font>
      <sz val="12"/>
      <name val="Microsoft Sans Serif"/>
      <family val="2"/>
    </font>
    <font>
      <b/>
      <sz val="10"/>
      <name val="Cambria"/>
      <family val="1"/>
    </font>
    <font>
      <b/>
      <sz val="10"/>
      <name val="Cambria"/>
      <family val="1"/>
    </font>
    <font>
      <sz val="12"/>
      <name val="Microsoft Sans Serif"/>
      <family val="2"/>
    </font>
    <font>
      <b/>
      <sz val="10"/>
      <name val="Cambria"/>
      <family val="1"/>
    </font>
    <font>
      <b/>
      <sz val="10"/>
      <name val="Cambria"/>
      <family val="1"/>
    </font>
    <font>
      <sz val="8"/>
      <name val="Microsoft Sans Serif"/>
      <family val="2"/>
    </font>
    <font>
      <b/>
      <sz val="10"/>
      <name val="Cambria"/>
      <family val="1"/>
    </font>
    <font>
      <sz val="8"/>
      <name val="Microsoft Sans Serif"/>
      <family val="2"/>
    </font>
    <font>
      <sz val="8"/>
      <name val="Microsoft Sans Serif"/>
      <family val="2"/>
    </font>
    <font>
      <b/>
      <sz val="8"/>
      <name val="Microsoft Sans Serif"/>
      <family val="2"/>
    </font>
    <font>
      <b/>
      <sz val="8"/>
      <name val="Microsoft Sans Serif"/>
      <family val="2"/>
    </font>
    <font>
      <sz val="8"/>
      <name val="Microsoft Sans Serif"/>
      <family val="2"/>
    </font>
    <font>
      <sz val="8"/>
      <name val="Microsoft Sans Serif"/>
      <family val="2"/>
    </font>
    <font>
      <sz val="8"/>
      <name val="Microsoft Sans Serif"/>
      <family val="2"/>
    </font>
    <font>
      <sz val="8"/>
      <name val="Microsoft Sans Serif"/>
      <family val="2"/>
    </font>
    <font>
      <sz val="10"/>
      <name val="Arial"/>
      <family val="2"/>
    </font>
    <font>
      <sz val="10"/>
      <name val="Arial"/>
      <family val="2"/>
    </font>
    <font>
      <b/>
      <sz val="10"/>
      <color rgb="FFE46D0A"/>
      <name val="Microsoft Sans Serif"/>
      <family val="2"/>
    </font>
    <font>
      <sz val="10"/>
      <name val="Cambria"/>
      <family val="1"/>
    </font>
    <font>
      <sz val="10"/>
      <name val="Cambria"/>
      <family val="1"/>
    </font>
    <font>
      <sz val="8"/>
      <name val="Microsoft Sans Serif"/>
      <family val="2"/>
    </font>
    <font>
      <sz val="12"/>
      <name val="Microsoft Sans Serif"/>
      <family val="2"/>
    </font>
    <font>
      <sz val="10"/>
      <name val="Cambria"/>
      <family val="1"/>
    </font>
    <font>
      <sz val="10"/>
      <name val="Cambria"/>
      <family val="1"/>
    </font>
    <font>
      <sz val="10"/>
      <name val="Cambria"/>
      <family val="1"/>
    </font>
    <font>
      <sz val="10"/>
      <name val="Cambria"/>
      <family val="1"/>
    </font>
    <font>
      <b/>
      <sz val="10"/>
      <name val="Cambria"/>
      <family val="1"/>
    </font>
    <font>
      <sz val="8"/>
      <name val="Microsoft Sans Serif"/>
      <family val="2"/>
    </font>
    <font>
      <sz val="8"/>
      <name val="Microsoft Sans Serif"/>
      <family val="2"/>
    </font>
    <font>
      <sz val="10"/>
      <name val="Cambria"/>
      <family val="1"/>
    </font>
    <font>
      <sz val="10"/>
      <name val="Cambria"/>
      <family val="1"/>
    </font>
    <font>
      <b/>
      <sz val="10"/>
      <name val="Cambria"/>
      <family val="1"/>
    </font>
    <font>
      <sz val="8"/>
      <name val="Microsoft Sans Serif"/>
      <family val="2"/>
    </font>
    <font>
      <sz val="8"/>
      <name val="Microsoft Sans Serif"/>
      <family val="2"/>
    </font>
    <font>
      <sz val="10"/>
      <name val="Cambria"/>
      <family val="1"/>
    </font>
    <font>
      <sz val="10"/>
      <name val="Cambria"/>
      <family val="1"/>
    </font>
    <font>
      <sz val="10"/>
      <name val="Cambria"/>
      <family val="1"/>
    </font>
    <font>
      <b/>
      <sz val="8"/>
      <name val="Microsoft Sans Serif"/>
      <family val="2"/>
    </font>
    <font>
      <b/>
      <sz val="8"/>
      <name val="Microsoft Sans Serif"/>
      <family val="2"/>
    </font>
    <font>
      <sz val="12"/>
      <name val="Microsoft Sans Serif"/>
      <family val="2"/>
    </font>
    <font>
      <sz val="8"/>
      <name val="Microsoft Sans Serif"/>
      <family val="2"/>
    </font>
    <font>
      <sz val="8"/>
      <name val="Microsoft Sans Serif"/>
      <family val="2"/>
    </font>
    <font>
      <sz val="10"/>
      <name val="Cambria"/>
      <family val="1"/>
    </font>
    <font>
      <sz val="10"/>
      <name val="Cambria"/>
      <family val="1"/>
    </font>
    <font>
      <sz val="10"/>
      <name val="Cambria"/>
      <family val="1"/>
    </font>
    <font>
      <i/>
      <sz val="10"/>
      <name val="Microsoft Sans Serif"/>
      <family val="2"/>
    </font>
    <font>
      <b/>
      <sz val="12"/>
      <name val="Microsoft Sans Serif"/>
      <family val="2"/>
    </font>
    <font>
      <b/>
      <sz val="12"/>
      <name val="Microsoft Sans Serif"/>
      <family val="2"/>
    </font>
    <font>
      <b/>
      <sz val="12"/>
      <name val="Cambria"/>
      <family val="1"/>
    </font>
    <font>
      <b/>
      <sz val="12"/>
      <name val="Cambria"/>
      <family val="1"/>
    </font>
    <font>
      <b/>
      <sz val="10"/>
      <color rgb="FFFF0000"/>
      <name val="Cambria"/>
      <family val="1"/>
    </font>
    <font>
      <b/>
      <sz val="10"/>
      <color rgb="FFFF0000"/>
      <name val="Cambria"/>
      <family val="1"/>
    </font>
    <font>
      <b/>
      <sz val="10"/>
      <color rgb="FFFF0000"/>
      <name val="Cambria"/>
      <family val="1"/>
    </font>
    <font>
      <b/>
      <sz val="12"/>
      <name val="Microsoft Sans Serif"/>
      <family val="2"/>
    </font>
    <font>
      <sz val="12"/>
      <name val="Microsoft Sans Serif"/>
      <family val="2"/>
    </font>
    <font>
      <sz val="8"/>
      <name val="Cambria"/>
      <family val="1"/>
    </font>
    <font>
      <b/>
      <sz val="10"/>
      <name val="Microsoft Sans Serif"/>
      <family val="2"/>
    </font>
    <font>
      <sz val="12"/>
      <name val="Microsoft Sans Serif"/>
      <family val="2"/>
    </font>
    <font>
      <sz val="8"/>
      <name val="Microsoft Sans Serif"/>
      <family val="2"/>
    </font>
    <font>
      <sz val="12"/>
      <name val="Microsoft Sans Serif"/>
      <family val="2"/>
    </font>
    <font>
      <sz val="8"/>
      <name val="Microsoft Sans Serif"/>
      <family val="2"/>
    </font>
    <font>
      <sz val="10"/>
      <name val="Microsoft Sans Serif"/>
      <family val="2"/>
    </font>
    <font>
      <sz val="12"/>
      <name val="Microsoft Sans Serif"/>
      <family val="2"/>
    </font>
    <font>
      <sz val="12"/>
      <name val="Microsoft Sans Serif"/>
      <family val="2"/>
    </font>
    <font>
      <sz val="8"/>
      <name val="Microsoft Sans Serif"/>
      <family val="2"/>
    </font>
    <font>
      <sz val="8"/>
      <name val="Microsoft Sans Serif"/>
      <family val="2"/>
    </font>
    <font>
      <sz val="10"/>
      <name val="Cambria"/>
      <family val="1"/>
    </font>
    <font>
      <sz val="10"/>
      <name val="Cambria"/>
      <family val="1"/>
    </font>
    <font>
      <sz val="10"/>
      <name val="Cambria"/>
      <family val="1"/>
    </font>
    <font>
      <b/>
      <sz val="12"/>
      <name val="Microsoft Sans Serif"/>
      <family val="2"/>
    </font>
    <font>
      <b/>
      <sz val="12"/>
      <name val="Microsoft Sans Serif"/>
      <family val="2"/>
    </font>
    <font>
      <b/>
      <sz val="8"/>
      <name val="Microsoft Sans Serif"/>
      <family val="2"/>
    </font>
    <font>
      <b/>
      <sz val="12"/>
      <name val="Microsoft Sans Serif"/>
      <family val="2"/>
    </font>
    <font>
      <b/>
      <sz val="12"/>
      <name val="Microsoft Sans Serif"/>
      <family val="2"/>
    </font>
    <font>
      <b/>
      <sz val="12"/>
      <name val="Microsoft Sans Serif"/>
      <family val="2"/>
    </font>
    <font>
      <sz val="10"/>
      <name val="Cambria"/>
      <family val="1"/>
    </font>
    <font>
      <b/>
      <sz val="10"/>
      <name val="Cambria"/>
      <family val="1"/>
    </font>
    <font>
      <b/>
      <sz val="11"/>
      <name val="Cambria"/>
      <family val="1"/>
    </font>
    <font>
      <sz val="12"/>
      <name val="Microsoft Sans Serif"/>
      <family val="2"/>
    </font>
    <font>
      <sz val="12"/>
      <name val="Microsoft Sans Serif"/>
      <family val="2"/>
    </font>
    <font>
      <sz val="8"/>
      <name val="Microsoft Sans Serif"/>
      <family val="2"/>
    </font>
    <font>
      <sz val="12"/>
      <name val="Microsoft Sans Serif"/>
      <family val="2"/>
    </font>
    <font>
      <sz val="12"/>
      <name val="Microsoft Sans Serif"/>
      <family val="2"/>
    </font>
    <font>
      <sz val="8"/>
      <name val="Microsoft Sans Serif"/>
      <family val="2"/>
    </font>
    <font>
      <sz val="8"/>
      <name val="Microsoft Sans Serif"/>
      <family val="2"/>
    </font>
    <font>
      <sz val="8"/>
      <name val="Microsoft Sans Serif"/>
      <family val="2"/>
    </font>
    <font>
      <sz val="8"/>
      <name val="Microsoft Sans Serif"/>
      <family val="2"/>
    </font>
    <font>
      <sz val="12"/>
      <name val="Microsoft Sans Serif"/>
      <family val="2"/>
    </font>
    <font>
      <sz val="8"/>
      <name val="Cambria"/>
      <family val="1"/>
    </font>
    <font>
      <sz val="10"/>
      <name val="Microsoft Sans Serif"/>
      <family val="2"/>
    </font>
    <font>
      <sz val="8"/>
      <name val="Cambria"/>
      <family val="1"/>
    </font>
    <font>
      <sz val="12"/>
      <name val="Microsoft Sans Serif"/>
      <family val="2"/>
    </font>
    <font>
      <sz val="12"/>
      <name val="Microsoft Sans Serif"/>
      <family val="2"/>
    </font>
    <font>
      <sz val="8"/>
      <name val="Cambria"/>
      <family val="1"/>
    </font>
    <font>
      <sz val="10"/>
      <name val="Microsoft Sans Serif"/>
      <family val="2"/>
    </font>
    <font>
      <sz val="8"/>
      <color rgb="FFFF0000"/>
      <name val="Microsoft Sans Serif"/>
      <family val="2"/>
    </font>
    <font>
      <sz val="8"/>
      <name val="Cambria"/>
      <family val="1"/>
    </font>
    <font>
      <sz val="10"/>
      <color rgb="FFFF0000"/>
      <name val="Cambria"/>
      <family val="1"/>
    </font>
    <font>
      <sz val="12"/>
      <name val="Microsoft Sans Serif"/>
      <family val="2"/>
    </font>
    <font>
      <sz val="10"/>
      <name val="Cambria"/>
      <family val="1"/>
    </font>
    <font>
      <b/>
      <sz val="10"/>
      <name val="Cambria"/>
      <family val="1"/>
    </font>
    <font>
      <b/>
      <sz val="10"/>
      <name val="Cambria"/>
      <family val="1"/>
    </font>
    <font>
      <b/>
      <sz val="10"/>
      <color rgb="FFC00000"/>
      <name val="Microsoft Sans Serif"/>
      <family val="2"/>
    </font>
    <font>
      <b/>
      <sz val="10"/>
      <color rgb="FFC00000"/>
      <name val="Microsoft Sans Serif"/>
      <family val="2"/>
    </font>
    <font>
      <b/>
      <sz val="12"/>
      <name val="Microsoft Sans Serif"/>
      <family val="2"/>
    </font>
    <font>
      <b/>
      <sz val="12"/>
      <name val="Microsoft Sans Serif"/>
      <family val="2"/>
    </font>
    <font>
      <sz val="8"/>
      <name val="Cambria"/>
      <family val="1"/>
    </font>
    <font>
      <sz val="8"/>
      <name val="Cambria"/>
      <family val="1"/>
    </font>
    <font>
      <b/>
      <sz val="12"/>
      <name val="Microsoft Sans Serif"/>
      <family val="2"/>
    </font>
    <font>
      <b/>
      <sz val="12"/>
      <name val="Microsoft Sans Serif"/>
      <family val="2"/>
    </font>
    <font>
      <b/>
      <sz val="12"/>
      <name val="Microsoft Sans Serif"/>
      <family val="2"/>
    </font>
    <font>
      <sz val="8"/>
      <name val="Microsoft Sans Serif"/>
      <family val="2"/>
    </font>
    <font>
      <sz val="8"/>
      <name val="Microsoft Sans Serif"/>
      <family val="2"/>
    </font>
    <font>
      <sz val="12"/>
      <name val="Microsoft Sans Serif"/>
      <family val="2"/>
    </font>
    <font>
      <sz val="12"/>
      <name val="Microsoft Sans Serif"/>
      <family val="2"/>
    </font>
    <font>
      <sz val="8"/>
      <name val="Microsoft Sans Serif"/>
      <family val="2"/>
    </font>
    <font>
      <sz val="8"/>
      <name val="Cambria"/>
      <family val="1"/>
    </font>
    <font>
      <sz val="8"/>
      <name val="Cambria"/>
      <family val="1"/>
    </font>
    <font>
      <sz val="12"/>
      <name val="Microsoft Sans Serif"/>
      <family val="2"/>
    </font>
    <font>
      <sz val="12"/>
      <name val="Microsoft Sans Serif"/>
      <family val="2"/>
    </font>
    <font>
      <sz val="8"/>
      <name val="Microsoft Sans Serif"/>
      <family val="2"/>
    </font>
    <font>
      <sz val="10"/>
      <name val="Cambria"/>
      <family val="1"/>
    </font>
    <font>
      <sz val="10"/>
      <name val="Cambria"/>
      <family val="1"/>
    </font>
    <font>
      <i/>
      <sz val="11"/>
      <name val="Microsoft Sans Serif"/>
      <family val="2"/>
    </font>
    <font>
      <sz val="12"/>
      <name val="Microsoft Sans Serif"/>
      <family val="2"/>
    </font>
    <font>
      <sz val="8"/>
      <name val="Microsoft Sans Serif"/>
      <family val="2"/>
    </font>
    <font>
      <sz val="8"/>
      <name val="Microsoft Sans Serif"/>
      <family val="2"/>
    </font>
    <font>
      <sz val="12"/>
      <name val="Microsoft Sans Serif"/>
      <family val="2"/>
    </font>
    <font>
      <b/>
      <sz val="10"/>
      <name val="Cambria"/>
      <family val="1"/>
    </font>
    <font>
      <u/>
      <sz val="12"/>
      <color rgb="FF0000FF"/>
      <name val="Microsoft Sans Serif"/>
      <family val="2"/>
    </font>
    <font>
      <b/>
      <i/>
      <sz val="11"/>
      <name val="Microsoft Sans Serif"/>
      <family val="2"/>
    </font>
    <font>
      <sz val="11"/>
      <name val="Microsoft Sans Serif"/>
      <family val="2"/>
    </font>
    <font>
      <sz val="8"/>
      <color rgb="FF000000"/>
      <name val="Microsoft Sans Serif"/>
      <family val="2"/>
    </font>
    <font>
      <b/>
      <sz val="12"/>
      <name val="Microsoft Sans Serif"/>
      <family val="2"/>
    </font>
    <font>
      <b/>
      <sz val="10"/>
      <name val="Cambria"/>
      <family val="1"/>
    </font>
    <font>
      <b/>
      <sz val="8"/>
      <name val="Microsoft Sans Serif"/>
      <family val="2"/>
    </font>
    <font>
      <sz val="8"/>
      <name val="Microsoft Sans Serif"/>
      <family val="2"/>
    </font>
    <font>
      <sz val="10"/>
      <name val="Cambria"/>
      <family val="1"/>
    </font>
    <font>
      <b/>
      <sz val="12"/>
      <color rgb="FF1A1A1A"/>
      <name val="Microsoft Sans Serif"/>
      <family val="2"/>
    </font>
    <font>
      <b/>
      <strike/>
      <sz val="10"/>
      <name val="Cambria"/>
      <family val="1"/>
    </font>
    <font>
      <strike/>
      <sz val="10"/>
      <name val="Cambria"/>
      <family val="1"/>
    </font>
    <font>
      <sz val="10"/>
      <name val="Arial"/>
      <family val="2"/>
    </font>
    <font>
      <b/>
      <sz val="14"/>
      <name val="Microsoft Sans Serif"/>
      <family val="2"/>
    </font>
    <font>
      <b/>
      <sz val="8"/>
      <name val="Microsoft Sans Serif"/>
      <family val="2"/>
    </font>
    <font>
      <sz val="8"/>
      <name val="Microsoft Sans Serif"/>
      <family val="2"/>
    </font>
    <font>
      <sz val="14"/>
      <name val="Cambria"/>
      <family val="1"/>
    </font>
    <font>
      <sz val="10"/>
      <name val="Cambria"/>
      <family val="1"/>
    </font>
    <font>
      <sz val="10"/>
      <name val="Microsoft Sans Serif"/>
      <family val="2"/>
    </font>
    <font>
      <b/>
      <sz val="10"/>
      <name val="Microsoft Sans Serif"/>
      <family val="2"/>
    </font>
    <font>
      <sz val="14"/>
      <name val="Microsoft Sans Serif"/>
      <family val="2"/>
    </font>
    <font>
      <sz val="12"/>
      <name val="Microsoft Sans Serif"/>
      <family val="2"/>
    </font>
    <font>
      <b/>
      <sz val="9"/>
      <color rgb="FFFFFFFF"/>
      <name val="Microsoft Sans Serif"/>
      <family val="2"/>
    </font>
    <font>
      <b/>
      <sz val="10"/>
      <name val="Cambria"/>
      <family val="1"/>
      <scheme val="major"/>
    </font>
    <font>
      <b/>
      <sz val="8"/>
      <color rgb="FFFFFFFF"/>
      <name val="Cambria"/>
      <family val="1"/>
    </font>
    <font>
      <sz val="11"/>
      <color rgb="FFC00000"/>
      <name val="Cambria"/>
      <family val="1"/>
    </font>
    <font>
      <b/>
      <sz val="12"/>
      <color rgb="FFFFFFFF"/>
      <name val="Cambria"/>
      <family val="1"/>
    </font>
    <font>
      <b/>
      <sz val="8"/>
      <name val="Cambria"/>
      <family val="1"/>
    </font>
    <font>
      <b/>
      <sz val="11"/>
      <color rgb="FFFFFFFF"/>
      <name val="Microsoft Sans Serif"/>
      <family val="2"/>
    </font>
  </fonts>
  <fills count="26">
    <fill>
      <patternFill patternType="none"/>
    </fill>
    <fill>
      <patternFill patternType="gray125"/>
    </fill>
    <fill>
      <patternFill patternType="solid">
        <fgColor rgb="FFFFFFFF"/>
        <bgColor rgb="FF000000"/>
      </patternFill>
    </fill>
    <fill>
      <patternFill patternType="solid">
        <fgColor rgb="FFFDE9D9"/>
        <bgColor rgb="FF000000"/>
      </patternFill>
    </fill>
    <fill>
      <patternFill patternType="solid">
        <fgColor rgb="FFE3E3E3"/>
        <bgColor rgb="FF000000"/>
      </patternFill>
    </fill>
    <fill>
      <patternFill patternType="solid">
        <fgColor rgb="FFCCFFCC"/>
        <bgColor rgb="FF000000"/>
      </patternFill>
    </fill>
    <fill>
      <patternFill patternType="solid">
        <fgColor rgb="FFDBF9D7"/>
        <bgColor rgb="FF000000"/>
      </patternFill>
    </fill>
    <fill>
      <patternFill patternType="solid">
        <fgColor rgb="FF000000"/>
        <bgColor rgb="FF000000"/>
      </patternFill>
    </fill>
    <fill>
      <patternFill patternType="solid">
        <fgColor rgb="FFFFCC00"/>
        <bgColor rgb="FF000000"/>
      </patternFill>
    </fill>
    <fill>
      <patternFill patternType="solid">
        <fgColor rgb="FF99CCFF"/>
        <bgColor rgb="FF000000"/>
      </patternFill>
    </fill>
    <fill>
      <patternFill patternType="solid">
        <fgColor rgb="FFFFC000"/>
        <bgColor rgb="FF000000"/>
      </patternFill>
    </fill>
    <fill>
      <patternFill patternType="solid">
        <fgColor rgb="FF969696"/>
        <bgColor rgb="FF000000"/>
      </patternFill>
    </fill>
    <fill>
      <patternFill patternType="solid">
        <fgColor theme="0"/>
        <bgColor indexed="64"/>
      </patternFill>
    </fill>
    <fill>
      <patternFill patternType="solid">
        <fgColor theme="0"/>
        <bgColor rgb="FF000000"/>
      </patternFill>
    </fill>
    <fill>
      <patternFill patternType="solid">
        <fgColor theme="0" tint="-0.34998626667073579"/>
        <bgColor indexed="64"/>
      </patternFill>
    </fill>
    <fill>
      <patternFill patternType="solid">
        <fgColor indexed="65"/>
        <bgColor theme="0"/>
      </patternFill>
    </fill>
    <fill>
      <patternFill patternType="solid">
        <fgColor indexed="65"/>
        <bgColor indexed="12"/>
      </patternFill>
    </fill>
    <fill>
      <patternFill patternType="solid">
        <fgColor theme="0" tint="-0.34998626667073579"/>
        <bgColor rgb="FF000000"/>
      </patternFill>
    </fill>
    <fill>
      <patternFill patternType="solid">
        <fgColor rgb="FFFFFFFF"/>
        <bgColor indexed="12"/>
      </patternFill>
    </fill>
    <fill>
      <patternFill patternType="solid">
        <fgColor theme="1" tint="0.499984740745262"/>
        <bgColor indexed="64"/>
      </patternFill>
    </fill>
    <fill>
      <patternFill patternType="solid">
        <fgColor theme="0"/>
        <bgColor indexed="12"/>
      </patternFill>
    </fill>
    <fill>
      <patternFill patternType="solid">
        <fgColor theme="1" tint="0.499984740745262"/>
        <bgColor rgb="FF000000"/>
      </patternFill>
    </fill>
    <fill>
      <patternFill patternType="solid">
        <fgColor rgb="FFD8D8D8"/>
        <bgColor rgb="FF000000"/>
      </patternFill>
    </fill>
    <fill>
      <patternFill patternType="solid">
        <fgColor rgb="FFFFC000"/>
        <bgColor indexed="64"/>
      </patternFill>
    </fill>
    <fill>
      <patternFill patternType="solid">
        <fgColor theme="1"/>
        <bgColor rgb="FF000000"/>
      </patternFill>
    </fill>
    <fill>
      <patternFill patternType="solid">
        <fgColor theme="1"/>
        <bgColor indexed="64"/>
      </patternFill>
    </fill>
  </fills>
  <borders count="208">
    <border>
      <left/>
      <right/>
      <top/>
      <bottom/>
      <diagonal/>
    </border>
    <border>
      <left style="dotted">
        <color rgb="FFCCFFFF"/>
      </left>
      <right style="dotted">
        <color rgb="FFCCFFFF"/>
      </right>
      <top style="dotted">
        <color rgb="FFCCFFFF"/>
      </top>
      <bottom/>
      <diagonal/>
    </border>
    <border>
      <left style="dotted">
        <color rgb="FFCCFFFF"/>
      </left>
      <right/>
      <top style="dotted">
        <color rgb="FFCCFFFF"/>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style="medium">
        <color rgb="FF000000"/>
      </left>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thin">
        <color rgb="FF000000"/>
      </left>
      <right/>
      <top style="medium">
        <color rgb="FF000000"/>
      </top>
      <bottom style="medium">
        <color rgb="FF000000"/>
      </bottom>
      <diagonal/>
    </border>
    <border>
      <left style="medium">
        <color rgb="FF000000"/>
      </left>
      <right/>
      <top/>
      <bottom/>
      <diagonal/>
    </border>
    <border>
      <left style="medium">
        <color rgb="FF000000"/>
      </left>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style="medium">
        <color rgb="FF000000"/>
      </top>
      <bottom style="medium">
        <color rgb="FF000000"/>
      </bottom>
      <diagonal/>
    </border>
    <border>
      <left/>
      <right style="medium">
        <color rgb="FF000000"/>
      </right>
      <top/>
      <bottom style="medium">
        <color rgb="FF000000"/>
      </bottom>
      <diagonal/>
    </border>
    <border>
      <left style="thin">
        <color rgb="FF000000"/>
      </left>
      <right/>
      <top style="medium">
        <color rgb="FF000000"/>
      </top>
      <bottom style="thin">
        <color rgb="FF000000"/>
      </bottom>
      <diagonal/>
    </border>
    <border>
      <left style="medium">
        <color rgb="FF000000"/>
      </left>
      <right/>
      <top style="medium">
        <color rgb="FF000000"/>
      </top>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bottom style="medium">
        <color rgb="FF000000"/>
      </bottom>
      <diagonal/>
    </border>
    <border>
      <left style="medium">
        <color rgb="FF000000"/>
      </left>
      <right style="thin">
        <color rgb="FF000000"/>
      </right>
      <top style="medium">
        <color rgb="FF000000"/>
      </top>
      <bottom/>
      <diagonal/>
    </border>
    <border>
      <left/>
      <right style="thin">
        <color rgb="FF000000"/>
      </right>
      <top style="medium">
        <color rgb="FF000000"/>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medium">
        <color rgb="FF000000"/>
      </left>
      <right/>
      <top/>
      <bottom style="medium">
        <color rgb="FF000000"/>
      </bottom>
      <diagonal/>
    </border>
    <border>
      <left style="thin">
        <color rgb="FF000000"/>
      </left>
      <right/>
      <top style="thin">
        <color rgb="FF000000"/>
      </top>
      <bottom style="thin">
        <color rgb="FF000000"/>
      </bottom>
      <diagonal/>
    </border>
    <border>
      <left/>
      <right style="medium">
        <color rgb="FF000000"/>
      </right>
      <top/>
      <bottom/>
      <diagonal/>
    </border>
    <border>
      <left style="thin">
        <color rgb="FF000000"/>
      </left>
      <right/>
      <top style="thin">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right/>
      <top style="medium">
        <color rgb="FF000000"/>
      </top>
      <bottom/>
      <diagonal/>
    </border>
    <border>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style="medium">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00"/>
      </left>
      <right style="medium">
        <color rgb="FF000000"/>
      </right>
      <top/>
      <bottom style="thin">
        <color indexed="64"/>
      </bottom>
      <diagonal/>
    </border>
    <border>
      <left/>
      <right style="medium">
        <color rgb="FF000000"/>
      </right>
      <top/>
      <bottom style="thin">
        <color indexed="64"/>
      </bottom>
      <diagonal/>
    </border>
    <border>
      <left style="thin">
        <color indexed="64"/>
      </left>
      <right/>
      <top style="medium">
        <color rgb="FF000000"/>
      </top>
      <bottom style="thin">
        <color rgb="FF000000"/>
      </bottom>
      <diagonal/>
    </border>
    <border>
      <left style="thin">
        <color indexed="64"/>
      </left>
      <right style="medium">
        <color rgb="FF000000"/>
      </right>
      <top style="thin">
        <color rgb="FF000000"/>
      </top>
      <bottom style="medium">
        <color rgb="FF000000"/>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medium">
        <color rgb="FF000000"/>
      </bottom>
      <diagonal/>
    </border>
    <border>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top style="medium">
        <color rgb="FF000000"/>
      </top>
      <bottom style="medium">
        <color rgb="FF000000"/>
      </bottom>
      <diagonal/>
    </border>
    <border>
      <left style="medium">
        <color indexed="64"/>
      </left>
      <right style="medium">
        <color indexed="64"/>
      </right>
      <top style="thin">
        <color indexed="64"/>
      </top>
      <bottom style="medium">
        <color rgb="FF000000"/>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style="thin">
        <color rgb="FF000000"/>
      </right>
      <top style="medium">
        <color rgb="FF000000"/>
      </top>
      <bottom/>
      <diagonal/>
    </border>
    <border>
      <left style="medium">
        <color indexed="64"/>
      </left>
      <right style="medium">
        <color indexed="64"/>
      </right>
      <top/>
      <bottom style="thin">
        <color indexed="64"/>
      </bottom>
      <diagonal/>
    </border>
    <border>
      <left style="thin">
        <color indexed="64"/>
      </left>
      <right/>
      <top style="thin">
        <color indexed="64"/>
      </top>
      <bottom style="medium">
        <color rgb="FF000000"/>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rgb="FF000000"/>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rgb="FF000000"/>
      </right>
      <top style="thin">
        <color indexed="64"/>
      </top>
      <bottom style="thin">
        <color indexed="64"/>
      </bottom>
      <diagonal/>
    </border>
    <border>
      <left/>
      <right style="medium">
        <color rgb="FF000000"/>
      </right>
      <top style="thin">
        <color indexed="64"/>
      </top>
      <bottom/>
      <diagonal/>
    </border>
    <border>
      <left style="medium">
        <color rgb="FF000000"/>
      </left>
      <right style="thin">
        <color indexed="64"/>
      </right>
      <top style="thin">
        <color rgb="FF000000"/>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style="thin">
        <color rgb="FF000000"/>
      </right>
      <top style="medium">
        <color rgb="FF000000"/>
      </top>
      <bottom style="medium">
        <color indexed="64"/>
      </bottom>
      <diagonal/>
    </border>
    <border>
      <left style="thin">
        <color rgb="FF000000"/>
      </left>
      <right/>
      <top style="medium">
        <color rgb="FF000000"/>
      </top>
      <bottom style="medium">
        <color indexed="64"/>
      </bottom>
      <diagonal/>
    </border>
    <border>
      <left style="medium">
        <color indexed="64"/>
      </left>
      <right style="medium">
        <color indexed="64"/>
      </right>
      <top style="medium">
        <color rgb="FF000000"/>
      </top>
      <bottom style="medium">
        <color indexed="64"/>
      </bottom>
      <diagonal/>
    </border>
    <border>
      <left style="medium">
        <color rgb="FF000000"/>
      </left>
      <right/>
      <top style="medium">
        <color rgb="FF000000"/>
      </top>
      <bottom style="medium">
        <color indexed="64"/>
      </bottom>
      <diagonal/>
    </border>
    <border>
      <left style="medium">
        <color indexed="64"/>
      </left>
      <right style="thin">
        <color rgb="FF000000"/>
      </right>
      <top style="medium">
        <color rgb="FF000000"/>
      </top>
      <bottom style="medium">
        <color indexed="64"/>
      </bottom>
      <diagonal/>
    </border>
    <border>
      <left style="medium">
        <color indexed="64"/>
      </left>
      <right/>
      <top style="medium">
        <color rgb="FF000000"/>
      </top>
      <bottom style="medium">
        <color indexed="64"/>
      </bottom>
      <diagonal/>
    </border>
    <border>
      <left/>
      <right/>
      <top/>
      <bottom style="medium">
        <color indexed="64"/>
      </bottom>
      <diagonal/>
    </border>
    <border>
      <left/>
      <right style="medium">
        <color indexed="64"/>
      </right>
      <top style="medium">
        <color rgb="FF000000"/>
      </top>
      <bottom style="medium">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medium">
        <color indexed="64"/>
      </left>
      <right/>
      <top style="medium">
        <color rgb="FF000000"/>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rgb="FF000000"/>
      </left>
      <right style="medium">
        <color rgb="FF000000"/>
      </right>
      <top style="thin">
        <color rgb="FF000000"/>
      </top>
      <bottom style="thin">
        <color indexed="64"/>
      </bottom>
      <diagonal/>
    </border>
    <border>
      <left style="medium">
        <color rgb="FF000000"/>
      </left>
      <right/>
      <top style="thin">
        <color indexed="64"/>
      </top>
      <bottom style="thin">
        <color indexed="64"/>
      </bottom>
      <diagonal/>
    </border>
    <border>
      <left style="medium">
        <color rgb="FF000000"/>
      </left>
      <right/>
      <top/>
      <bottom style="thin">
        <color indexed="64"/>
      </bottom>
      <diagonal/>
    </border>
    <border>
      <left style="medium">
        <color indexed="64"/>
      </left>
      <right style="medium">
        <color rgb="FF000000"/>
      </right>
      <top style="thin">
        <color indexed="64"/>
      </top>
      <bottom style="thin">
        <color indexed="64"/>
      </bottom>
      <diagonal/>
    </border>
    <border>
      <left style="medium">
        <color indexed="64"/>
      </left>
      <right style="medium">
        <color rgb="FF000000"/>
      </right>
      <top style="thin">
        <color indexed="64"/>
      </top>
      <bottom/>
      <diagonal/>
    </border>
    <border>
      <left style="medium">
        <color indexed="64"/>
      </left>
      <right style="medium">
        <color rgb="FF000000"/>
      </right>
      <top/>
      <bottom style="medium">
        <color rgb="FF000000"/>
      </bottom>
      <diagonal/>
    </border>
    <border>
      <left style="medium">
        <color rgb="FF000000"/>
      </left>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rgb="FF000000"/>
      </left>
      <right style="thin">
        <color indexed="64"/>
      </right>
      <top style="medium">
        <color rgb="FF000000"/>
      </top>
      <bottom style="thin">
        <color indexed="64"/>
      </bottom>
      <diagonal/>
    </border>
    <border>
      <left style="thin">
        <color rgb="FF000000"/>
      </left>
      <right style="thin">
        <color indexed="64"/>
      </right>
      <top/>
      <bottom/>
      <diagonal/>
    </border>
    <border>
      <left style="thin">
        <color rgb="FF000000"/>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top style="thin">
        <color rgb="FF000000"/>
      </top>
      <bottom style="thin">
        <color indexed="64"/>
      </bottom>
      <diagonal/>
    </border>
    <border>
      <left/>
      <right style="medium">
        <color rgb="FF000000"/>
      </right>
      <top style="thin">
        <color rgb="FF000000"/>
      </top>
      <bottom style="thin">
        <color indexed="64"/>
      </bottom>
      <diagonal/>
    </border>
    <border>
      <left style="medium">
        <color rgb="FF000000"/>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bottom/>
      <diagonal/>
    </border>
    <border>
      <left style="medium">
        <color indexed="64"/>
      </left>
      <right style="medium">
        <color indexed="64"/>
      </right>
      <top style="thin">
        <color rgb="FF000000"/>
      </top>
      <bottom style="medium">
        <color indexed="64"/>
      </bottom>
      <diagonal/>
    </border>
    <border>
      <left/>
      <right style="medium">
        <color indexed="64"/>
      </right>
      <top style="medium">
        <color indexed="64"/>
      </top>
      <bottom style="thin">
        <color rgb="FF000000"/>
      </bottom>
      <diagonal/>
    </border>
    <border>
      <left/>
      <right style="medium">
        <color indexed="64"/>
      </right>
      <top/>
      <bottom/>
      <diagonal/>
    </border>
    <border>
      <left/>
      <right style="medium">
        <color indexed="64"/>
      </right>
      <top style="thin">
        <color rgb="FF000000"/>
      </top>
      <bottom style="medium">
        <color indexed="64"/>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rgb="FF000000"/>
      </left>
      <right/>
      <top style="medium">
        <color indexed="64"/>
      </top>
      <bottom style="medium">
        <color indexed="64"/>
      </bottom>
      <diagonal/>
    </border>
  </borders>
  <cellStyleXfs count="1">
    <xf numFmtId="0" fontId="0" fillId="0" borderId="0">
      <alignment vertical="top" wrapText="1"/>
      <protection locked="0"/>
    </xf>
  </cellStyleXfs>
  <cellXfs count="1333">
    <xf numFmtId="0" fontId="0" fillId="0" borderId="0" xfId="0"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2" fillId="0" borderId="0" xfId="0" applyFont="1" applyFill="1" applyBorder="1" applyAlignment="1" applyProtection="1">
      <alignment vertical="center"/>
    </xf>
    <xf numFmtId="0" fontId="3" fillId="2" borderId="0" xfId="0" applyFont="1" applyFill="1" applyBorder="1" applyAlignment="1" applyProtection="1">
      <alignment vertical="center"/>
    </xf>
    <xf numFmtId="0" fontId="4" fillId="2" borderId="0" xfId="0" applyFont="1" applyFill="1" applyBorder="1" applyAlignment="1" applyProtection="1">
      <alignment horizontal="center" vertical="center"/>
    </xf>
    <xf numFmtId="0" fontId="5" fillId="0" borderId="0" xfId="0" applyFont="1" applyFill="1" applyBorder="1" applyAlignment="1" applyProtection="1">
      <alignment horizontal="right" vertical="center"/>
    </xf>
    <xf numFmtId="0" fontId="6" fillId="2" borderId="0" xfId="0" applyFont="1" applyFill="1" applyBorder="1" applyAlignment="1" applyProtection="1">
      <alignment horizontal="center" vertical="center"/>
    </xf>
    <xf numFmtId="0" fontId="7" fillId="0" borderId="1" xfId="0" applyFont="1" applyFill="1" applyBorder="1" applyAlignment="1" applyProtection="1">
      <alignment horizontal="right"/>
      <protection locked="0"/>
    </xf>
    <xf numFmtId="0" fontId="8" fillId="0" borderId="2" xfId="0" applyFont="1" applyFill="1" applyBorder="1" applyAlignment="1" applyProtection="1">
      <alignment horizontal="right"/>
      <protection locked="0"/>
    </xf>
    <xf numFmtId="0" fontId="9" fillId="0" borderId="0" xfId="0" applyFont="1" applyFill="1" applyBorder="1" applyAlignment="1" applyProtection="1">
      <alignment horizontal="right"/>
      <protection locked="0"/>
    </xf>
    <xf numFmtId="0" fontId="10" fillId="0" borderId="0" xfId="0" applyFont="1" applyFill="1" applyBorder="1" applyAlignment="1" applyProtection="1">
      <alignment horizontal="center" vertical="center"/>
    </xf>
    <xf numFmtId="0" fontId="12" fillId="0" borderId="0" xfId="0" applyFont="1" applyFill="1" applyBorder="1" applyAlignment="1" applyProtection="1">
      <alignment vertical="center"/>
    </xf>
    <xf numFmtId="0" fontId="13" fillId="0" borderId="0" xfId="0" applyFont="1" applyFill="1" applyBorder="1" applyAlignment="1" applyProtection="1">
      <alignment horizontal="center" vertical="center"/>
    </xf>
    <xf numFmtId="0" fontId="14" fillId="0" borderId="0" xfId="0"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0" fontId="16" fillId="3" borderId="3" xfId="0" applyFont="1" applyFill="1" applyBorder="1" applyAlignment="1" applyProtection="1">
      <alignment horizontal="right" vertical="center"/>
    </xf>
    <xf numFmtId="0" fontId="17" fillId="3" borderId="4" xfId="0" applyFont="1" applyFill="1" applyBorder="1" applyAlignment="1" applyProtection="1">
      <alignment horizontal="center" vertical="center"/>
    </xf>
    <xf numFmtId="0" fontId="18" fillId="3" borderId="4" xfId="0" applyFont="1" applyFill="1" applyBorder="1" applyAlignment="1" applyProtection="1">
      <alignment vertical="center"/>
    </xf>
    <xf numFmtId="0" fontId="19" fillId="3" borderId="4" xfId="0" applyFont="1" applyFill="1" applyBorder="1" applyAlignment="1" applyProtection="1">
      <alignment horizontal="center" vertical="center"/>
    </xf>
    <xf numFmtId="0" fontId="20" fillId="3" borderId="4" xfId="0" applyFont="1" applyFill="1" applyBorder="1" applyAlignment="1" applyProtection="1">
      <alignment horizontal="left" vertical="center"/>
    </xf>
    <xf numFmtId="0" fontId="21" fillId="3" borderId="4" xfId="0" applyFont="1" applyFill="1" applyBorder="1" applyAlignment="1" applyProtection="1">
      <alignment horizontal="right" vertical="center"/>
    </xf>
    <xf numFmtId="164" fontId="22" fillId="3" borderId="4" xfId="0" applyNumberFormat="1" applyFont="1" applyFill="1" applyBorder="1" applyAlignment="1" applyProtection="1">
      <alignment horizontal="left" vertical="center"/>
    </xf>
    <xf numFmtId="0" fontId="23" fillId="3" borderId="4" xfId="0" applyFont="1" applyFill="1" applyBorder="1" applyAlignment="1" applyProtection="1">
      <alignment horizontal="center" vertical="center"/>
    </xf>
    <xf numFmtId="0" fontId="26" fillId="0" borderId="0" xfId="0" applyFont="1" applyFill="1" applyBorder="1" applyAlignment="1" applyProtection="1">
      <alignment vertical="center"/>
    </xf>
    <xf numFmtId="0" fontId="27" fillId="3" borderId="5" xfId="0" applyFont="1" applyFill="1" applyBorder="1" applyAlignment="1" applyProtection="1">
      <alignment horizontal="right" vertical="center"/>
    </xf>
    <xf numFmtId="0" fontId="28" fillId="3" borderId="6" xfId="0" applyFont="1" applyFill="1" applyBorder="1" applyAlignment="1" applyProtection="1">
      <alignment horizontal="center" vertical="center"/>
    </xf>
    <xf numFmtId="0" fontId="29" fillId="3" borderId="6" xfId="0" applyFont="1" applyFill="1" applyBorder="1" applyAlignment="1" applyProtection="1">
      <alignment vertical="center"/>
    </xf>
    <xf numFmtId="0" fontId="30" fillId="3" borderId="6" xfId="0" applyFont="1" applyFill="1" applyBorder="1" applyAlignment="1" applyProtection="1">
      <alignment horizontal="center" vertical="center"/>
    </xf>
    <xf numFmtId="0" fontId="31" fillId="3" borderId="6" xfId="0" applyFont="1" applyFill="1" applyBorder="1" applyAlignment="1" applyProtection="1">
      <alignment horizontal="center" vertical="center"/>
    </xf>
    <xf numFmtId="0" fontId="32" fillId="3" borderId="6" xfId="0" applyFont="1" applyFill="1" applyBorder="1" applyAlignment="1" applyProtection="1">
      <alignment horizontal="left" vertical="center"/>
    </xf>
    <xf numFmtId="0" fontId="33" fillId="3" borderId="6" xfId="0" applyFont="1" applyFill="1" applyBorder="1" applyAlignment="1" applyProtection="1">
      <alignment horizontal="right" vertical="center"/>
    </xf>
    <xf numFmtId="0" fontId="34" fillId="3" borderId="6" xfId="0" applyFont="1" applyFill="1" applyBorder="1" applyAlignment="1" applyProtection="1">
      <alignment horizontal="left" vertical="center"/>
    </xf>
    <xf numFmtId="0" fontId="35" fillId="3" borderId="6" xfId="0" applyFont="1" applyFill="1" applyBorder="1" applyAlignment="1" applyProtection="1">
      <alignment horizontal="left" vertical="center"/>
    </xf>
    <xf numFmtId="0" fontId="38" fillId="0" borderId="0" xfId="0" applyFont="1" applyFill="1" applyBorder="1" applyAlignment="1" applyProtection="1">
      <alignment vertical="center"/>
    </xf>
    <xf numFmtId="0" fontId="39" fillId="0" borderId="0" xfId="0" applyFont="1" applyFill="1" applyBorder="1" applyAlignment="1" applyProtection="1">
      <alignment vertical="center"/>
    </xf>
    <xf numFmtId="0" fontId="40" fillId="0" borderId="0" xfId="0" applyFont="1" applyFill="1" applyBorder="1" applyAlignment="1" applyProtection="1">
      <alignment horizontal="center" vertical="center"/>
    </xf>
    <xf numFmtId="0" fontId="41" fillId="0" borderId="0" xfId="0" applyFont="1" applyFill="1" applyBorder="1" applyAlignment="1" applyProtection="1">
      <alignment horizontal="center" vertical="center"/>
    </xf>
    <xf numFmtId="0" fontId="42" fillId="0" borderId="0" xfId="0" applyFont="1" applyFill="1" applyBorder="1" applyAlignment="1" applyProtection="1">
      <alignment horizontal="right" vertical="center"/>
    </xf>
    <xf numFmtId="0" fontId="43" fillId="0" borderId="0" xfId="0" applyFont="1" applyFill="1" applyBorder="1" applyAlignment="1" applyProtection="1">
      <alignment horizontal="center" vertical="center"/>
    </xf>
    <xf numFmtId="0" fontId="44" fillId="0" borderId="0" xfId="0" applyFont="1" applyFill="1" applyBorder="1" applyAlignment="1" applyProtection="1">
      <alignment horizontal="center"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8" fillId="0" borderId="0" xfId="0" applyFont="1" applyFill="1" applyBorder="1" applyAlignment="1" applyProtection="1">
      <alignment horizontal="center" vertical="center"/>
    </xf>
    <xf numFmtId="0" fontId="49" fillId="0" borderId="0" xfId="0" applyFont="1" applyFill="1" applyBorder="1" applyAlignment="1" applyProtection="1">
      <alignment horizontal="center" vertical="center"/>
    </xf>
    <xf numFmtId="0" fontId="50" fillId="4" borderId="7" xfId="0" applyFont="1" applyFill="1" applyBorder="1" applyAlignment="1" applyProtection="1">
      <alignment vertical="center"/>
    </xf>
    <xf numFmtId="0" fontId="51" fillId="4" borderId="8" xfId="0" applyFont="1" applyFill="1" applyBorder="1" applyAlignment="1" applyProtection="1">
      <alignment horizontal="center" vertical="center"/>
    </xf>
    <xf numFmtId="0" fontId="52" fillId="4" borderId="8" xfId="0" applyFont="1" applyFill="1" applyBorder="1" applyAlignment="1" applyProtection="1">
      <alignment vertical="center"/>
    </xf>
    <xf numFmtId="0" fontId="53" fillId="4" borderId="8" xfId="0" applyFont="1" applyFill="1" applyBorder="1" applyAlignment="1" applyProtection="1">
      <alignment horizontal="center" vertical="center"/>
    </xf>
    <xf numFmtId="0" fontId="54" fillId="4" borderId="8" xfId="0" applyFont="1" applyFill="1" applyBorder="1" applyAlignment="1" applyProtection="1">
      <alignment horizontal="center" vertical="center"/>
    </xf>
    <xf numFmtId="0" fontId="55" fillId="4" borderId="8" xfId="0" applyFont="1" applyFill="1" applyBorder="1" applyAlignment="1" applyProtection="1">
      <alignment horizontal="center" vertical="center"/>
    </xf>
    <xf numFmtId="0" fontId="57" fillId="0" borderId="0" xfId="0" applyFont="1" applyFill="1" applyBorder="1" applyAlignment="1" applyProtection="1">
      <alignment vertical="center"/>
    </xf>
    <xf numFmtId="0" fontId="58" fillId="0" borderId="0" xfId="0" applyFont="1" applyFill="1" applyBorder="1" applyAlignment="1" applyProtection="1">
      <alignment horizontal="center" vertical="center"/>
    </xf>
    <xf numFmtId="0" fontId="59" fillId="2" borderId="9" xfId="0" applyFont="1" applyFill="1" applyBorder="1" applyAlignment="1" applyProtection="1">
      <alignment horizontal="right"/>
      <protection locked="0"/>
    </xf>
    <xf numFmtId="0" fontId="60" fillId="0" borderId="0" xfId="0" applyFont="1" applyFill="1" applyBorder="1" applyAlignment="1" applyProtection="1">
      <alignment horizontal="center" vertical="center"/>
      <protection locked="0"/>
    </xf>
    <xf numFmtId="0" fontId="64" fillId="0" borderId="13" xfId="0" applyFont="1" applyFill="1" applyBorder="1" applyAlignment="1" applyProtection="1">
      <alignment horizontal="right" vertical="center"/>
      <protection locked="0"/>
    </xf>
    <xf numFmtId="0" fontId="68" fillId="0" borderId="0" xfId="0" applyFont="1" applyFill="1" applyBorder="1" applyAlignment="1" applyProtection="1">
      <alignment horizontal="left" vertical="center"/>
    </xf>
    <xf numFmtId="0" fontId="69" fillId="0" borderId="0" xfId="0" applyFont="1" applyFill="1" applyBorder="1" applyAlignment="1" applyProtection="1">
      <alignment horizontal="left" vertical="center"/>
    </xf>
    <xf numFmtId="0" fontId="70" fillId="0" borderId="9" xfId="0" applyFont="1" applyFill="1" applyBorder="1" applyAlignment="1" applyProtection="1">
      <alignment horizontal="right" vertical="center"/>
      <protection locked="0"/>
    </xf>
    <xf numFmtId="0" fontId="74" fillId="0" borderId="17" xfId="0" applyFont="1" applyFill="1" applyBorder="1" applyAlignment="1" applyProtection="1">
      <alignment horizontal="right" vertical="center"/>
      <protection locked="0"/>
    </xf>
    <xf numFmtId="0" fontId="78" fillId="2" borderId="0" xfId="0" applyFont="1" applyFill="1" applyBorder="1" applyAlignment="1" applyProtection="1">
      <alignment vertical="center"/>
    </xf>
    <xf numFmtId="0" fontId="79" fillId="2" borderId="0" xfId="0" applyFont="1" applyFill="1" applyBorder="1" applyAlignment="1" applyProtection="1">
      <alignment horizontal="center" vertical="center"/>
    </xf>
    <xf numFmtId="0" fontId="80" fillId="2" borderId="0" xfId="0" applyFont="1" applyFill="1" applyBorder="1" applyAlignment="1" applyProtection="1">
      <alignment horizontal="center" vertical="center"/>
    </xf>
    <xf numFmtId="0" fontId="84" fillId="2" borderId="0" xfId="0" applyFont="1" applyFill="1" applyBorder="1" applyAlignment="1" applyProtection="1">
      <alignment horizontal="center" vertical="center"/>
    </xf>
    <xf numFmtId="0" fontId="86" fillId="0" borderId="13" xfId="0" applyFont="1" applyFill="1" applyBorder="1" applyAlignment="1" applyProtection="1">
      <alignment horizontal="left" vertical="center" wrapText="1"/>
      <protection locked="0"/>
    </xf>
    <xf numFmtId="0" fontId="90" fillId="0" borderId="0" xfId="0" applyFont="1" applyFill="1" applyBorder="1" applyAlignment="1" applyProtection="1">
      <alignment vertical="center" wrapText="1"/>
    </xf>
    <xf numFmtId="0" fontId="93" fillId="0" borderId="0" xfId="0" applyFont="1" applyFill="1" applyBorder="1" applyAlignment="1" applyProtection="1">
      <alignment horizontal="left" wrapText="1"/>
    </xf>
    <xf numFmtId="0" fontId="94" fillId="0" borderId="0" xfId="0" applyFont="1" applyFill="1" applyBorder="1" applyAlignment="1" applyProtection="1">
      <alignment horizontal="left" vertical="center"/>
    </xf>
    <xf numFmtId="0" fontId="97" fillId="0" borderId="33" xfId="0" applyFont="1" applyFill="1" applyBorder="1" applyAlignment="1" applyProtection="1">
      <alignment horizontal="left" vertical="center"/>
    </xf>
    <xf numFmtId="0" fontId="98" fillId="0" borderId="34" xfId="0" applyFont="1" applyFill="1" applyBorder="1" applyAlignment="1" applyProtection="1">
      <alignment horizontal="center" vertical="center"/>
    </xf>
    <xf numFmtId="0" fontId="99" fillId="0" borderId="36" xfId="0" applyFont="1" applyFill="1" applyBorder="1" applyAlignment="1" applyProtection="1">
      <alignment horizontal="center" vertical="center" wrapText="1"/>
    </xf>
    <xf numFmtId="0" fontId="100" fillId="0" borderId="36" xfId="0" applyFont="1" applyFill="1" applyBorder="1" applyAlignment="1" applyProtection="1">
      <alignment horizontal="center" vertical="center"/>
    </xf>
    <xf numFmtId="0" fontId="101" fillId="0" borderId="37" xfId="0" applyFont="1" applyFill="1" applyBorder="1" applyAlignment="1" applyProtection="1">
      <alignment horizontal="center" vertical="center"/>
    </xf>
    <xf numFmtId="0" fontId="102" fillId="0" borderId="38" xfId="0" applyFont="1" applyFill="1" applyBorder="1" applyAlignment="1" applyProtection="1">
      <alignment horizontal="center" vertical="center"/>
      <protection locked="0"/>
    </xf>
    <xf numFmtId="0" fontId="103" fillId="0" borderId="0" xfId="0" applyFont="1" applyFill="1" applyBorder="1" applyAlignment="1" applyProtection="1">
      <alignment horizontal="center" vertical="center"/>
      <protection locked="0"/>
    </xf>
    <xf numFmtId="0" fontId="104" fillId="0" borderId="40" xfId="0" applyFont="1" applyFill="1" applyBorder="1" applyAlignment="1" applyProtection="1">
      <alignment horizontal="center" vertical="center"/>
    </xf>
    <xf numFmtId="0" fontId="105" fillId="0" borderId="42" xfId="0" applyFont="1" applyFill="1" applyBorder="1" applyAlignment="1" applyProtection="1">
      <alignment horizontal="center" vertical="center" wrapText="1"/>
    </xf>
    <xf numFmtId="0" fontId="106" fillId="0" borderId="42" xfId="0" applyFont="1" applyFill="1" applyBorder="1" applyAlignment="1" applyProtection="1">
      <alignment horizontal="center" vertical="center"/>
    </xf>
    <xf numFmtId="0" fontId="107" fillId="0" borderId="43" xfId="0" applyFont="1" applyFill="1" applyBorder="1" applyAlignment="1" applyProtection="1">
      <alignment horizontal="center" vertical="center"/>
    </xf>
    <xf numFmtId="0" fontId="109" fillId="0" borderId="0" xfId="0" applyFont="1" applyFill="1" applyBorder="1" applyAlignment="1" applyProtection="1">
      <alignment horizontal="center" vertical="center"/>
      <protection locked="0"/>
    </xf>
    <xf numFmtId="0" fontId="110" fillId="0" borderId="0" xfId="0" applyFont="1" applyFill="1" applyBorder="1" applyAlignment="1" applyProtection="1">
      <alignment horizontal="center" vertical="center"/>
    </xf>
    <xf numFmtId="0" fontId="111" fillId="0" borderId="34" xfId="0" applyFont="1" applyFill="1" applyBorder="1" applyAlignment="1" applyProtection="1">
      <alignment horizontal="center" vertical="center"/>
    </xf>
    <xf numFmtId="0" fontId="112" fillId="0" borderId="45" xfId="0" applyFont="1" applyFill="1" applyBorder="1" applyAlignment="1" applyProtection="1">
      <alignment horizontal="center" vertical="center"/>
      <protection locked="0"/>
    </xf>
    <xf numFmtId="0" fontId="113" fillId="0" borderId="0" xfId="0" applyFont="1" applyFill="1" applyBorder="1" applyAlignment="1" applyProtection="1">
      <alignment horizontal="center" vertical="center"/>
      <protection locked="0"/>
    </xf>
    <xf numFmtId="0" fontId="114" fillId="0" borderId="0" xfId="0" applyFont="1" applyFill="1" applyBorder="1" applyAlignment="1" applyProtection="1">
      <alignment horizontal="center" vertical="center"/>
      <protection locked="0"/>
    </xf>
    <xf numFmtId="0" fontId="115" fillId="0" borderId="46" xfId="0" applyFont="1" applyFill="1" applyBorder="1" applyAlignment="1" applyProtection="1">
      <alignment horizontal="left" vertical="center"/>
    </xf>
    <xf numFmtId="0" fontId="116" fillId="0" borderId="47" xfId="0" applyFont="1" applyFill="1" applyBorder="1" applyAlignment="1" applyProtection="1">
      <alignment horizontal="center" vertical="center"/>
    </xf>
    <xf numFmtId="0" fontId="117" fillId="0" borderId="49" xfId="0" applyFont="1" applyFill="1" applyBorder="1" applyAlignment="1" applyProtection="1">
      <alignment horizontal="center" vertical="center" wrapText="1"/>
    </xf>
    <xf numFmtId="0" fontId="118" fillId="0" borderId="49" xfId="0" applyFont="1" applyFill="1" applyBorder="1" applyAlignment="1" applyProtection="1">
      <alignment horizontal="center" vertical="center"/>
    </xf>
    <xf numFmtId="0" fontId="119" fillId="0" borderId="50" xfId="0" applyFont="1" applyFill="1" applyBorder="1" applyAlignment="1" applyProtection="1">
      <alignment horizontal="center" vertical="center"/>
    </xf>
    <xf numFmtId="0" fontId="120" fillId="0" borderId="51" xfId="0" applyFont="1" applyFill="1" applyBorder="1" applyAlignment="1" applyProtection="1">
      <alignment horizontal="center" vertical="center"/>
      <protection locked="0"/>
    </xf>
    <xf numFmtId="0" fontId="121" fillId="0" borderId="4" xfId="0" applyFont="1" applyFill="1" applyBorder="1" applyAlignment="1" applyProtection="1">
      <alignment horizontal="center" vertical="center"/>
    </xf>
    <xf numFmtId="0" fontId="122" fillId="0" borderId="9" xfId="0" applyFont="1" applyFill="1" applyBorder="1" applyAlignment="1" applyProtection="1">
      <alignment horizontal="center" vertical="center"/>
    </xf>
    <xf numFmtId="0" fontId="124" fillId="0" borderId="7" xfId="0" applyFont="1" applyFill="1" applyBorder="1" applyAlignment="1" applyProtection="1">
      <alignment vertical="center"/>
    </xf>
    <xf numFmtId="0" fontId="126" fillId="0" borderId="55" xfId="0" applyFont="1" applyFill="1" applyBorder="1" applyAlignment="1" applyProtection="1">
      <alignment horizontal="center" vertical="center"/>
    </xf>
    <xf numFmtId="0" fontId="127" fillId="0" borderId="56" xfId="0" applyFont="1" applyFill="1" applyBorder="1" applyAlignment="1" applyProtection="1">
      <alignment horizontal="center" vertical="center" wrapText="1"/>
    </xf>
    <xf numFmtId="0" fontId="128" fillId="0" borderId="56" xfId="0" applyFont="1" applyFill="1" applyBorder="1" applyAlignment="1" applyProtection="1">
      <alignment horizontal="center" vertical="center"/>
    </xf>
    <xf numFmtId="0" fontId="129" fillId="0" borderId="57" xfId="0" applyFont="1" applyFill="1" applyBorder="1" applyAlignment="1" applyProtection="1">
      <alignment horizontal="center" vertical="center"/>
    </xf>
    <xf numFmtId="0" fontId="130" fillId="0" borderId="58" xfId="0" applyFont="1" applyFill="1" applyBorder="1" applyAlignment="1" applyProtection="1">
      <alignment horizontal="center" vertical="center"/>
      <protection locked="0"/>
    </xf>
    <xf numFmtId="0" fontId="131" fillId="0" borderId="0" xfId="0" applyFont="1" applyFill="1" applyBorder="1" applyAlignment="1" applyProtection="1">
      <alignment horizontal="center" vertical="center"/>
    </xf>
    <xf numFmtId="0" fontId="132" fillId="0" borderId="0" xfId="0" applyFont="1" applyFill="1" applyBorder="1" applyAlignment="1" applyProtection="1">
      <alignment vertical="center"/>
    </xf>
    <xf numFmtId="0" fontId="133" fillId="0" borderId="33" xfId="0" applyFont="1" applyFill="1" applyBorder="1" applyAlignment="1" applyProtection="1">
      <alignment vertical="center"/>
    </xf>
    <xf numFmtId="0" fontId="134" fillId="0" borderId="46" xfId="0" applyFont="1" applyFill="1" applyBorder="1" applyAlignment="1" applyProtection="1">
      <alignment vertical="center"/>
    </xf>
    <xf numFmtId="0" fontId="135" fillId="0" borderId="59" xfId="0" applyFont="1" applyFill="1" applyBorder="1" applyAlignment="1" applyProtection="1">
      <alignment horizontal="center" vertical="center"/>
      <protection locked="0"/>
    </xf>
    <xf numFmtId="0" fontId="136" fillId="0" borderId="52" xfId="0" applyFont="1" applyFill="1" applyBorder="1" applyAlignment="1" applyProtection="1">
      <alignment vertical="center"/>
    </xf>
    <xf numFmtId="0" fontId="137" fillId="0" borderId="0" xfId="0" applyFont="1" applyFill="1" applyBorder="1" applyAlignment="1" applyProtection="1">
      <alignment vertical="center" wrapText="1"/>
    </xf>
    <xf numFmtId="0" fontId="138" fillId="0" borderId="7" xfId="0" applyFont="1" applyFill="1" applyBorder="1" applyAlignment="1" applyProtection="1">
      <alignment vertical="center" wrapText="1"/>
    </xf>
    <xf numFmtId="0" fontId="139" fillId="0" borderId="55" xfId="0" applyFont="1" applyFill="1" applyBorder="1" applyAlignment="1" applyProtection="1">
      <alignment horizontal="center" vertical="center" wrapText="1"/>
    </xf>
    <xf numFmtId="0" fontId="140" fillId="0" borderId="56" xfId="0" applyFont="1" applyFill="1" applyBorder="1" applyAlignment="1" applyProtection="1">
      <alignment horizontal="center" vertical="center" wrapText="1"/>
    </xf>
    <xf numFmtId="0" fontId="141" fillId="0" borderId="57" xfId="0" applyFont="1" applyFill="1" applyBorder="1" applyAlignment="1" applyProtection="1">
      <alignment horizontal="center" vertical="center" wrapText="1"/>
    </xf>
    <xf numFmtId="0" fontId="142" fillId="0" borderId="58" xfId="0" applyFont="1" applyFill="1" applyBorder="1" applyAlignment="1" applyProtection="1">
      <alignment horizontal="center" vertical="center" wrapText="1"/>
      <protection locked="0"/>
    </xf>
    <xf numFmtId="0" fontId="143" fillId="4" borderId="8" xfId="0" applyFont="1" applyFill="1" applyBorder="1" applyAlignment="1" applyProtection="1">
      <alignment vertical="center"/>
    </xf>
    <xf numFmtId="0" fontId="144" fillId="4" borderId="8" xfId="0" applyFont="1" applyFill="1" applyBorder="1" applyAlignment="1" applyProtection="1">
      <alignment horizontal="center" vertical="center"/>
    </xf>
    <xf numFmtId="0" fontId="145" fillId="4" borderId="8" xfId="0" applyFont="1" applyFill="1" applyBorder="1" applyAlignment="1" applyProtection="1">
      <alignment horizontal="right" vertical="center"/>
    </xf>
    <xf numFmtId="0" fontId="146" fillId="4" borderId="8" xfId="0" applyFont="1" applyFill="1" applyBorder="1" applyAlignment="1" applyProtection="1">
      <alignment horizontal="center" vertical="center"/>
    </xf>
    <xf numFmtId="0" fontId="147" fillId="4" borderId="8" xfId="0" applyFont="1" applyFill="1" applyBorder="1" applyAlignment="1" applyProtection="1">
      <alignment horizontal="center" vertical="center"/>
    </xf>
    <xf numFmtId="0" fontId="149" fillId="8" borderId="0" xfId="0" applyFont="1" applyFill="1" applyBorder="1" applyAlignment="1" applyProtection="1">
      <alignment vertical="center" wrapText="1"/>
    </xf>
    <xf numFmtId="0" fontId="150" fillId="8" borderId="0" xfId="0" applyFont="1" applyFill="1" applyBorder="1" applyAlignment="1" applyProtection="1">
      <alignment horizontal="center" vertical="center"/>
    </xf>
    <xf numFmtId="0" fontId="151" fillId="0" borderId="62" xfId="0" applyFont="1" applyFill="1" applyBorder="1" applyAlignment="1" applyProtection="1">
      <alignment horizontal="center" vertical="center" wrapText="1"/>
      <protection locked="0"/>
    </xf>
    <xf numFmtId="0" fontId="152" fillId="0" borderId="0" xfId="0" applyFont="1" applyFill="1" applyBorder="1" applyAlignment="1" applyProtection="1">
      <alignment horizontal="center" vertical="center" wrapText="1"/>
      <protection locked="0"/>
    </xf>
    <xf numFmtId="0" fontId="153" fillId="2" borderId="0" xfId="0" applyFont="1" applyFill="1" applyBorder="1" applyAlignment="1" applyProtection="1">
      <alignment horizontal="center" vertical="center" wrapText="1"/>
      <protection locked="0"/>
    </xf>
    <xf numFmtId="0" fontId="155" fillId="0" borderId="7" xfId="0" applyFont="1" applyFill="1" applyBorder="1" applyAlignment="1" applyProtection="1">
      <alignment vertical="center" wrapText="1"/>
    </xf>
    <xf numFmtId="0" fontId="156" fillId="0" borderId="8" xfId="0" applyFont="1" applyFill="1" applyBorder="1" applyAlignment="1" applyProtection="1">
      <alignment horizontal="center" vertical="center" wrapText="1"/>
    </xf>
    <xf numFmtId="0" fontId="157" fillId="0" borderId="55" xfId="0" applyFont="1" applyFill="1" applyBorder="1" applyAlignment="1" applyProtection="1">
      <alignment vertical="center" wrapText="1"/>
    </xf>
    <xf numFmtId="0" fontId="158" fillId="0" borderId="56" xfId="0" applyFont="1" applyFill="1" applyBorder="1" applyAlignment="1" applyProtection="1">
      <alignment horizontal="center" vertical="center"/>
    </xf>
    <xf numFmtId="0" fontId="159" fillId="0" borderId="0" xfId="0" applyFont="1" applyFill="1" applyBorder="1" applyAlignment="1" applyProtection="1">
      <alignment horizontal="center" vertical="center" wrapText="1"/>
      <protection locked="0"/>
    </xf>
    <xf numFmtId="0" fontId="160" fillId="2" borderId="0" xfId="0" applyFont="1" applyFill="1" applyBorder="1" applyAlignment="1" applyProtection="1">
      <alignment horizontal="center" vertical="center"/>
      <protection locked="0"/>
    </xf>
    <xf numFmtId="0" fontId="162" fillId="8" borderId="0" xfId="0" applyFont="1" applyFill="1" applyBorder="1" applyAlignment="1" applyProtection="1">
      <alignment horizontal="center" vertical="center" wrapText="1"/>
    </xf>
    <xf numFmtId="0" fontId="163" fillId="8" borderId="0" xfId="0" applyFont="1" applyFill="1" applyBorder="1" applyAlignment="1" applyProtection="1">
      <alignment vertical="center" wrapText="1"/>
    </xf>
    <xf numFmtId="0" fontId="165" fillId="0" borderId="58" xfId="0" applyFont="1" applyFill="1" applyBorder="1" applyAlignment="1" applyProtection="1">
      <alignment horizontal="center" vertical="center"/>
      <protection locked="0"/>
    </xf>
    <xf numFmtId="0" fontId="166" fillId="0" borderId="62" xfId="0" applyFont="1" applyFill="1" applyBorder="1" applyAlignment="1" applyProtection="1">
      <alignment horizontal="center" vertical="center" wrapText="1"/>
      <protection locked="0"/>
    </xf>
    <xf numFmtId="0" fontId="167" fillId="0" borderId="61" xfId="0" applyFont="1" applyFill="1" applyBorder="1" applyAlignment="1" applyProtection="1">
      <alignment horizontal="center" vertical="center"/>
    </xf>
    <xf numFmtId="0" fontId="168" fillId="0" borderId="57" xfId="0" applyFont="1" applyFill="1" applyBorder="1" applyAlignment="1" applyProtection="1">
      <alignment horizontal="center" vertical="center"/>
    </xf>
    <xf numFmtId="0" fontId="170" fillId="2" borderId="58" xfId="0" applyFont="1" applyFill="1" applyBorder="1" applyAlignment="1" applyProtection="1">
      <alignment horizontal="center" vertical="center"/>
      <protection locked="0"/>
    </xf>
    <xf numFmtId="0" fontId="171" fillId="0" borderId="0" xfId="0" applyFont="1" applyFill="1" applyBorder="1" applyAlignment="1" applyProtection="1">
      <alignment horizontal="center" vertical="center"/>
      <protection locked="0"/>
    </xf>
    <xf numFmtId="0" fontId="172" fillId="0" borderId="0" xfId="0" applyFont="1" applyFill="1" applyBorder="1" applyAlignment="1" applyProtection="1">
      <alignment horizontal="center" vertical="center" wrapText="1"/>
      <protection locked="0"/>
    </xf>
    <xf numFmtId="0" fontId="173" fillId="8" borderId="0" xfId="0" applyFont="1" applyFill="1" applyBorder="1" applyAlignment="1" applyProtection="1">
      <alignment horizontal="center" vertical="center"/>
    </xf>
    <xf numFmtId="0" fontId="174" fillId="2" borderId="58" xfId="0" applyFont="1" applyFill="1" applyBorder="1" applyAlignment="1" applyProtection="1">
      <alignment horizontal="center" vertical="center" wrapText="1"/>
      <protection locked="0"/>
    </xf>
    <xf numFmtId="0" fontId="175" fillId="2" borderId="64" xfId="0" applyFont="1" applyFill="1" applyBorder="1" applyAlignment="1" applyProtection="1">
      <alignment horizontal="center" vertical="center" wrapText="1"/>
      <protection locked="0"/>
    </xf>
    <xf numFmtId="0" fontId="176" fillId="0" borderId="35" xfId="0" applyFont="1" applyFill="1" applyBorder="1" applyAlignment="1" applyProtection="1">
      <alignment vertical="center" wrapText="1"/>
    </xf>
    <xf numFmtId="0" fontId="177" fillId="0" borderId="36" xfId="0" applyFont="1" applyFill="1" applyBorder="1" applyAlignment="1" applyProtection="1">
      <alignment horizontal="center" vertical="center" wrapText="1"/>
    </xf>
    <xf numFmtId="0" fontId="178" fillId="0" borderId="64" xfId="0" applyFont="1" applyFill="1" applyBorder="1" applyAlignment="1" applyProtection="1">
      <alignment horizontal="center" vertical="center"/>
      <protection locked="0"/>
    </xf>
    <xf numFmtId="0" fontId="179" fillId="2" borderId="0" xfId="0" applyFont="1" applyFill="1" applyBorder="1" applyAlignment="1" applyProtection="1">
      <alignment horizontal="center" vertical="center" wrapText="1"/>
      <protection locked="0"/>
    </xf>
    <xf numFmtId="0" fontId="180" fillId="2" borderId="0" xfId="0" applyFont="1" applyFill="1" applyBorder="1" applyAlignment="1" applyProtection="1">
      <alignment horizontal="center" vertical="center" wrapText="1"/>
    </xf>
    <xf numFmtId="0" fontId="181" fillId="0" borderId="65" xfId="0" applyFont="1" applyFill="1" applyBorder="1" applyAlignment="1" applyProtection="1">
      <alignment vertical="center"/>
    </xf>
    <xf numFmtId="0" fontId="182" fillId="0" borderId="13" xfId="0" applyFont="1" applyFill="1" applyBorder="1" applyAlignment="1" applyProtection="1">
      <alignment horizontal="center" vertical="center" wrapText="1"/>
    </xf>
    <xf numFmtId="0" fontId="183" fillId="0" borderId="59" xfId="0" applyFont="1" applyFill="1" applyBorder="1" applyAlignment="1" applyProtection="1">
      <alignment horizontal="center" vertical="center" wrapText="1"/>
      <protection locked="0"/>
    </xf>
    <xf numFmtId="0" fontId="184" fillId="0" borderId="48" xfId="0" applyFont="1" applyFill="1" applyBorder="1" applyAlignment="1" applyProtection="1">
      <alignment vertical="center" wrapText="1"/>
    </xf>
    <xf numFmtId="0" fontId="185" fillId="0" borderId="49" xfId="0" applyFont="1" applyFill="1" applyBorder="1" applyAlignment="1" applyProtection="1">
      <alignment horizontal="center" vertical="center" wrapText="1"/>
    </xf>
    <xf numFmtId="0" fontId="186" fillId="0" borderId="50" xfId="0" applyFont="1" applyFill="1" applyBorder="1" applyAlignment="1" applyProtection="1">
      <alignment horizontal="center" vertical="center" wrapText="1"/>
    </xf>
    <xf numFmtId="0" fontId="187" fillId="0" borderId="8" xfId="0" applyFont="1" applyFill="1" applyBorder="1" applyAlignment="1" applyProtection="1">
      <alignment horizontal="center" vertical="center" wrapText="1"/>
    </xf>
    <xf numFmtId="0" fontId="188" fillId="0" borderId="56" xfId="0" applyFont="1" applyFill="1" applyBorder="1" applyAlignment="1" applyProtection="1">
      <alignment horizontal="center" vertical="center" wrapText="1"/>
    </xf>
    <xf numFmtId="0" fontId="189" fillId="0" borderId="68" xfId="0" applyFont="1" applyFill="1" applyBorder="1" applyAlignment="1" applyProtection="1">
      <alignment horizontal="center" vertical="center" wrapText="1"/>
    </xf>
    <xf numFmtId="0" fontId="190" fillId="0" borderId="57" xfId="0" applyFont="1" applyFill="1" applyBorder="1" applyAlignment="1" applyProtection="1">
      <alignment horizontal="center" vertical="center" wrapText="1"/>
    </xf>
    <xf numFmtId="0" fontId="191" fillId="0" borderId="7" xfId="0" applyFont="1" applyFill="1" applyBorder="1" applyAlignment="1" applyProtection="1">
      <alignment horizontal="center" vertical="center" wrapText="1"/>
      <protection locked="0"/>
    </xf>
    <xf numFmtId="0" fontId="192" fillId="0" borderId="64" xfId="0" applyFont="1" applyFill="1" applyBorder="1" applyAlignment="1" applyProtection="1">
      <alignment horizontal="center" vertical="center" wrapText="1"/>
      <protection locked="0"/>
    </xf>
    <xf numFmtId="0" fontId="196" fillId="0" borderId="62" xfId="0" applyFont="1" applyFill="1" applyBorder="1" applyAlignment="1" applyProtection="1">
      <alignment horizontal="center" vertical="center"/>
      <protection locked="0"/>
    </xf>
    <xf numFmtId="0" fontId="197" fillId="0" borderId="34" xfId="0" applyFont="1" applyFill="1" applyBorder="1" applyAlignment="1" applyProtection="1">
      <alignment horizontal="center" vertical="center" wrapText="1"/>
    </xf>
    <xf numFmtId="0" fontId="198" fillId="0" borderId="35" xfId="0" applyFont="1" applyFill="1" applyBorder="1" applyAlignment="1" applyProtection="1">
      <alignment horizontal="right" vertical="center" wrapText="1"/>
    </xf>
    <xf numFmtId="0" fontId="199" fillId="2" borderId="45" xfId="0" applyFont="1" applyFill="1" applyBorder="1" applyAlignment="1" applyProtection="1">
      <alignment horizontal="center" vertical="center" wrapText="1"/>
      <protection locked="0"/>
    </xf>
    <xf numFmtId="0" fontId="200" fillId="2" borderId="45" xfId="0" applyFont="1" applyFill="1" applyBorder="1" applyAlignment="1" applyProtection="1">
      <alignment horizontal="center" vertical="center"/>
      <protection locked="0"/>
    </xf>
    <xf numFmtId="0" fontId="201" fillId="2" borderId="38" xfId="0" applyFont="1" applyFill="1" applyBorder="1" applyAlignment="1" applyProtection="1">
      <alignment horizontal="center" vertical="center"/>
      <protection locked="0"/>
    </xf>
    <xf numFmtId="0" fontId="202" fillId="0" borderId="0" xfId="0" applyFont="1" applyFill="1" applyBorder="1" applyAlignment="1" applyProtection="1">
      <alignment horizontal="center" vertical="center" wrapText="1"/>
    </xf>
    <xf numFmtId="0" fontId="203" fillId="0" borderId="0" xfId="0" applyFont="1" applyFill="1" applyBorder="1" applyAlignment="1" applyProtection="1">
      <alignment vertical="center"/>
    </xf>
    <xf numFmtId="0" fontId="204" fillId="0" borderId="52" xfId="0" applyFont="1" applyFill="1" applyBorder="1" applyAlignment="1" applyProtection="1">
      <alignment vertical="center" wrapText="1"/>
    </xf>
    <xf numFmtId="0" fontId="205" fillId="0" borderId="4" xfId="0" applyFont="1" applyFill="1" applyBorder="1" applyAlignment="1" applyProtection="1">
      <alignment horizontal="center" vertical="center" wrapText="1"/>
    </xf>
    <xf numFmtId="0" fontId="206" fillId="0" borderId="41" xfId="0" applyFont="1" applyFill="1" applyBorder="1" applyAlignment="1" applyProtection="1">
      <alignment vertical="center" wrapText="1"/>
    </xf>
    <xf numFmtId="0" fontId="207" fillId="0" borderId="3" xfId="0" applyFont="1" applyFill="1" applyBorder="1" applyAlignment="1" applyProtection="1">
      <alignment horizontal="center" vertical="center"/>
    </xf>
    <xf numFmtId="0" fontId="208" fillId="0" borderId="54" xfId="0" applyFont="1" applyFill="1" applyBorder="1" applyAlignment="1" applyProtection="1">
      <alignment horizontal="center" vertical="center"/>
      <protection locked="0"/>
    </xf>
    <xf numFmtId="0" fontId="209" fillId="2" borderId="60" xfId="0" applyFont="1" applyFill="1" applyBorder="1" applyAlignment="1" applyProtection="1">
      <alignment horizontal="center" vertical="center"/>
      <protection locked="0"/>
    </xf>
    <xf numFmtId="0" fontId="210" fillId="0" borderId="0" xfId="0" applyFont="1" applyFill="1" applyBorder="1" applyAlignment="1" applyProtection="1">
      <alignment horizontal="center" vertical="center"/>
    </xf>
    <xf numFmtId="0" fontId="212" fillId="0" borderId="0" xfId="0" applyFont="1" applyFill="1" applyBorder="1" applyAlignment="1" applyProtection="1">
      <alignment vertical="center"/>
    </xf>
    <xf numFmtId="0" fontId="213" fillId="0" borderId="8" xfId="0" applyFont="1" applyFill="1" applyBorder="1" applyAlignment="1" applyProtection="1">
      <alignment horizontal="center" vertical="center" wrapText="1"/>
    </xf>
    <xf numFmtId="49" fontId="214" fillId="0" borderId="55" xfId="0" applyNumberFormat="1" applyFont="1" applyFill="1" applyBorder="1" applyAlignment="1" applyProtection="1">
      <alignment horizontal="right" vertical="center"/>
    </xf>
    <xf numFmtId="0" fontId="215" fillId="0" borderId="63" xfId="0" applyFont="1" applyFill="1" applyBorder="1" applyAlignment="1" applyProtection="1">
      <alignment horizontal="center" vertical="center"/>
    </xf>
    <xf numFmtId="0" fontId="216" fillId="0" borderId="61" xfId="0" applyFont="1" applyFill="1" applyBorder="1" applyAlignment="1" applyProtection="1">
      <alignment horizontal="center" vertical="center"/>
      <protection locked="0"/>
    </xf>
    <xf numFmtId="0" fontId="217" fillId="0" borderId="0" xfId="0" applyFont="1" applyFill="1" applyBorder="1" applyAlignment="1" applyProtection="1">
      <alignment horizontal="center" vertical="center"/>
      <protection locked="0"/>
    </xf>
    <xf numFmtId="0" fontId="218" fillId="9" borderId="0" xfId="0" applyFont="1" applyFill="1" applyBorder="1" applyAlignment="1" applyProtection="1">
      <alignment vertical="center" wrapText="1"/>
    </xf>
    <xf numFmtId="0" fontId="219" fillId="9" borderId="0" xfId="0" applyFont="1" applyFill="1" applyBorder="1" applyAlignment="1" applyProtection="1">
      <alignment horizontal="center" vertical="center"/>
    </xf>
    <xf numFmtId="0" fontId="220" fillId="0" borderId="71" xfId="0" applyFont="1" applyFill="1" applyBorder="1" applyAlignment="1" applyProtection="1">
      <alignment horizontal="center" vertical="center" wrapText="1"/>
      <protection locked="0"/>
    </xf>
    <xf numFmtId="0" fontId="221" fillId="0" borderId="64" xfId="0" applyFont="1" applyFill="1" applyBorder="1" applyAlignment="1" applyProtection="1">
      <alignment horizontal="center" vertical="center" wrapText="1"/>
      <protection locked="0"/>
    </xf>
    <xf numFmtId="0" fontId="222" fillId="0" borderId="13" xfId="0" applyFont="1" applyFill="1" applyBorder="1" applyAlignment="1" applyProtection="1">
      <alignment horizontal="center" vertical="center"/>
    </xf>
    <xf numFmtId="0" fontId="223" fillId="0" borderId="67" xfId="0" applyFont="1" applyFill="1" applyBorder="1" applyAlignment="1" applyProtection="1">
      <alignment horizontal="center" vertical="center"/>
    </xf>
    <xf numFmtId="0" fontId="224" fillId="0" borderId="56" xfId="0" applyFont="1" applyFill="1" applyBorder="1" applyAlignment="1" applyProtection="1">
      <alignment horizontal="center" vertical="center"/>
    </xf>
    <xf numFmtId="0" fontId="225" fillId="0" borderId="63" xfId="0" applyFont="1" applyFill="1" applyBorder="1" applyAlignment="1" applyProtection="1">
      <alignment horizontal="center" vertical="center"/>
    </xf>
    <xf numFmtId="0" fontId="226" fillId="0" borderId="64" xfId="0" applyFont="1" applyFill="1" applyBorder="1" applyAlignment="1" applyProtection="1">
      <alignment horizontal="center" vertical="center"/>
      <protection locked="0"/>
    </xf>
    <xf numFmtId="0" fontId="230" fillId="0" borderId="70" xfId="0" applyFont="1" applyFill="1" applyBorder="1" applyAlignment="1" applyProtection="1">
      <alignment horizontal="center" vertical="center"/>
    </xf>
    <xf numFmtId="0" fontId="231" fillId="2" borderId="45" xfId="0" applyFont="1" applyFill="1" applyBorder="1" applyAlignment="1" applyProtection="1">
      <alignment horizontal="center" vertical="center"/>
      <protection locked="0"/>
    </xf>
    <xf numFmtId="0" fontId="232" fillId="0" borderId="59" xfId="0" applyFont="1" applyFill="1" applyBorder="1" applyAlignment="1" applyProtection="1">
      <alignment horizontal="center" vertical="center"/>
      <protection locked="0"/>
    </xf>
    <xf numFmtId="0" fontId="233" fillId="0" borderId="72" xfId="0" applyFont="1" applyFill="1" applyBorder="1" applyAlignment="1" applyProtection="1">
      <alignment horizontal="center" vertical="center"/>
      <protection locked="0"/>
    </xf>
    <xf numFmtId="0" fontId="234" fillId="0" borderId="39" xfId="0" applyFont="1" applyFill="1" applyBorder="1" applyAlignment="1" applyProtection="1">
      <alignment vertical="center"/>
    </xf>
    <xf numFmtId="49" fontId="235" fillId="0" borderId="41" xfId="0" applyNumberFormat="1" applyFont="1" applyFill="1" applyBorder="1" applyAlignment="1" applyProtection="1">
      <alignment horizontal="right" vertical="center"/>
    </xf>
    <xf numFmtId="0" fontId="236" fillId="0" borderId="54" xfId="0" applyFont="1" applyFill="1" applyBorder="1" applyAlignment="1" applyProtection="1">
      <alignment horizontal="center" vertical="center"/>
      <protection locked="0"/>
    </xf>
    <xf numFmtId="0" fontId="237" fillId="0" borderId="73" xfId="0" applyFont="1" applyFill="1" applyBorder="1" applyAlignment="1" applyProtection="1">
      <alignment horizontal="center" vertical="center"/>
      <protection locked="0"/>
    </xf>
    <xf numFmtId="0" fontId="238" fillId="0" borderId="44" xfId="0" applyFont="1" applyFill="1" applyBorder="1" applyAlignment="1" applyProtection="1">
      <alignment horizontal="center" vertical="center"/>
      <protection locked="0"/>
    </xf>
    <xf numFmtId="0" fontId="239" fillId="0" borderId="0" xfId="0" applyFont="1" applyFill="1" applyBorder="1" applyAlignment="1" applyProtection="1">
      <alignment horizontal="center" vertical="center"/>
      <protection locked="0"/>
    </xf>
    <xf numFmtId="0" fontId="240" fillId="0" borderId="0" xfId="0" applyFont="1" applyFill="1" applyBorder="1" applyAlignment="1" applyProtection="1">
      <alignment horizontal="center" vertical="center"/>
    </xf>
    <xf numFmtId="0" fontId="242" fillId="0" borderId="74" xfId="0" applyFont="1" applyFill="1" applyBorder="1" applyAlignment="1" applyProtection="1">
      <alignment vertical="center" wrapText="1"/>
    </xf>
    <xf numFmtId="0" fontId="243" fillId="0" borderId="32" xfId="0" applyFont="1" applyFill="1" applyBorder="1" applyAlignment="1" applyProtection="1">
      <alignment horizontal="center" vertical="center" wrapText="1"/>
    </xf>
    <xf numFmtId="0" fontId="244" fillId="4" borderId="8" xfId="0" applyFont="1" applyFill="1" applyBorder="1" applyAlignment="1" applyProtection="1">
      <alignment vertical="center"/>
    </xf>
    <xf numFmtId="0" fontId="245" fillId="4" borderId="8" xfId="0" applyFont="1" applyFill="1" applyBorder="1" applyAlignment="1" applyProtection="1">
      <alignment horizontal="center" vertical="center"/>
    </xf>
    <xf numFmtId="0" fontId="246" fillId="4" borderId="8" xfId="0" applyFont="1" applyFill="1" applyBorder="1" applyAlignment="1" applyProtection="1">
      <alignment horizontal="right" vertical="center"/>
    </xf>
    <xf numFmtId="0" fontId="247" fillId="4" borderId="8" xfId="0" applyFont="1" applyFill="1" applyBorder="1" applyAlignment="1" applyProtection="1">
      <alignment horizontal="center" vertical="center"/>
      <protection locked="0"/>
    </xf>
    <xf numFmtId="0" fontId="250" fillId="0" borderId="0" xfId="0" applyFont="1" applyFill="1" applyBorder="1" applyAlignment="1" applyProtection="1">
      <alignment vertical="center"/>
    </xf>
    <xf numFmtId="0" fontId="251" fillId="7" borderId="0" xfId="0" applyFont="1" applyFill="1" applyBorder="1" applyAlignment="1" applyProtection="1">
      <alignment vertical="center"/>
    </xf>
    <xf numFmtId="0" fontId="252" fillId="7" borderId="0" xfId="0" applyFont="1" applyFill="1" applyBorder="1" applyAlignment="1" applyProtection="1">
      <alignment horizontal="center" vertical="center"/>
    </xf>
    <xf numFmtId="0" fontId="253" fillId="7" borderId="0" xfId="0" applyFont="1" applyFill="1" applyBorder="1" applyAlignment="1" applyProtection="1">
      <alignment horizontal="right" vertical="center"/>
    </xf>
    <xf numFmtId="0" fontId="254" fillId="0" borderId="0" xfId="0" applyFont="1" applyFill="1" applyBorder="1" applyAlignment="1" applyProtection="1">
      <alignment vertical="center"/>
    </xf>
    <xf numFmtId="0" fontId="255" fillId="0" borderId="0" xfId="0" applyFont="1" applyFill="1" applyBorder="1" applyAlignment="1" applyProtection="1">
      <alignment horizontal="center" vertical="center"/>
    </xf>
    <xf numFmtId="0" fontId="256" fillId="0" borderId="0" xfId="0" applyFont="1" applyFill="1" applyBorder="1" applyAlignment="1" applyProtection="1">
      <alignment vertical="center"/>
    </xf>
    <xf numFmtId="0" fontId="257" fillId="0" borderId="0" xfId="0" applyFont="1" applyFill="1" applyBorder="1" applyAlignment="1" applyProtection="1">
      <alignment horizontal="right" vertical="center"/>
    </xf>
    <xf numFmtId="0" fontId="258" fillId="8" borderId="0" xfId="0" applyFont="1" applyFill="1" applyBorder="1" applyAlignment="1" applyProtection="1">
      <alignment vertical="center"/>
    </xf>
    <xf numFmtId="0" fontId="259" fillId="8" borderId="0" xfId="0" applyFont="1" applyFill="1" applyBorder="1" applyAlignment="1" applyProtection="1">
      <alignment horizontal="center" vertical="center"/>
    </xf>
    <xf numFmtId="0" fontId="260" fillId="8" borderId="0" xfId="0" applyFont="1" applyFill="1" applyBorder="1" applyAlignment="1" applyProtection="1">
      <alignment horizontal="right" vertical="center"/>
    </xf>
    <xf numFmtId="0" fontId="261" fillId="0" borderId="75" xfId="0" applyFont="1" applyFill="1" applyBorder="1" applyAlignment="1" applyProtection="1">
      <alignment horizontal="center" vertical="center"/>
      <protection locked="0"/>
    </xf>
    <xf numFmtId="0" fontId="262" fillId="0" borderId="33" xfId="0" applyFont="1" applyFill="1" applyBorder="1" applyAlignment="1" applyProtection="1">
      <alignment vertical="center" wrapText="1"/>
    </xf>
    <xf numFmtId="0" fontId="263" fillId="0" borderId="45" xfId="0" applyFont="1" applyFill="1" applyBorder="1" applyAlignment="1" applyProtection="1">
      <alignment horizontal="center" vertical="center"/>
    </xf>
    <xf numFmtId="0" fontId="264" fillId="0" borderId="76" xfId="0" applyFont="1" applyFill="1" applyBorder="1" applyAlignment="1" applyProtection="1">
      <alignment vertical="center" wrapText="1"/>
    </xf>
    <xf numFmtId="0" fontId="265" fillId="0" borderId="62" xfId="0" applyFont="1" applyFill="1" applyBorder="1" applyAlignment="1" applyProtection="1">
      <alignment horizontal="center" vertical="center"/>
      <protection locked="0"/>
    </xf>
    <xf numFmtId="0" fontId="266" fillId="0" borderId="0" xfId="0" applyFont="1" applyFill="1" applyBorder="1" applyAlignment="1" applyProtection="1">
      <alignment horizontal="center" vertical="center" wrapText="1"/>
    </xf>
    <xf numFmtId="0" fontId="267" fillId="0" borderId="65" xfId="0" applyFont="1" applyFill="1" applyBorder="1" applyAlignment="1" applyProtection="1">
      <alignment horizontal="left" vertical="center" wrapText="1"/>
    </xf>
    <xf numFmtId="0" fontId="268" fillId="0" borderId="51" xfId="0" applyFont="1" applyFill="1" applyBorder="1" applyAlignment="1" applyProtection="1">
      <alignment horizontal="center" vertical="center"/>
    </xf>
    <xf numFmtId="0" fontId="269" fillId="0" borderId="77" xfId="0" applyFont="1" applyFill="1" applyBorder="1" applyAlignment="1" applyProtection="1">
      <alignment vertical="center" wrapText="1"/>
    </xf>
    <xf numFmtId="0" fontId="270" fillId="0" borderId="13" xfId="0" applyFont="1" applyFill="1" applyBorder="1" applyAlignment="1" applyProtection="1">
      <alignment horizontal="center" vertical="center" wrapText="1"/>
    </xf>
    <xf numFmtId="0" fontId="271" fillId="0" borderId="78" xfId="0" applyFont="1" applyFill="1" applyBorder="1" applyAlignment="1" applyProtection="1">
      <alignment horizontal="center" vertical="center"/>
      <protection locked="0"/>
    </xf>
    <xf numFmtId="0" fontId="272" fillId="0" borderId="59" xfId="0" applyFont="1" applyFill="1" applyBorder="1" applyAlignment="1" applyProtection="1">
      <alignment horizontal="center" vertical="center"/>
    </xf>
    <xf numFmtId="0" fontId="273" fillId="0" borderId="79" xfId="0" applyFont="1" applyFill="1" applyBorder="1" applyAlignment="1" applyProtection="1">
      <alignment vertical="center" wrapText="1"/>
    </xf>
    <xf numFmtId="0" fontId="274" fillId="0" borderId="72" xfId="0" applyFont="1" applyFill="1" applyBorder="1" applyAlignment="1" applyProtection="1">
      <alignment horizontal="center" vertical="center"/>
      <protection locked="0"/>
    </xf>
    <xf numFmtId="0" fontId="275" fillId="2" borderId="46" xfId="0" applyFont="1" applyFill="1" applyBorder="1" applyAlignment="1" applyProtection="1">
      <alignment vertical="center"/>
    </xf>
    <xf numFmtId="0" fontId="276" fillId="2" borderId="59" xfId="0" applyFont="1" applyFill="1" applyBorder="1" applyAlignment="1" applyProtection="1">
      <alignment horizontal="center" vertical="center"/>
    </xf>
    <xf numFmtId="0" fontId="277" fillId="2" borderId="79" xfId="0" applyFont="1" applyFill="1" applyBorder="1" applyAlignment="1" applyProtection="1">
      <alignment vertical="center" wrapText="1"/>
    </xf>
    <xf numFmtId="0" fontId="278" fillId="2" borderId="49" xfId="0" applyFont="1" applyFill="1" applyBorder="1" applyAlignment="1" applyProtection="1">
      <alignment horizontal="center" vertical="center"/>
    </xf>
    <xf numFmtId="0" fontId="279" fillId="2" borderId="59" xfId="0" applyFont="1" applyFill="1" applyBorder="1" applyAlignment="1" applyProtection="1">
      <alignment horizontal="center" vertical="center"/>
      <protection locked="0"/>
    </xf>
    <xf numFmtId="0" fontId="280" fillId="2" borderId="72" xfId="0" applyFont="1" applyFill="1" applyBorder="1" applyAlignment="1" applyProtection="1">
      <alignment horizontal="center" vertical="center"/>
      <protection locked="0"/>
    </xf>
    <xf numFmtId="0" fontId="281" fillId="2" borderId="46" xfId="0" applyFont="1" applyFill="1" applyBorder="1" applyAlignment="1" applyProtection="1">
      <alignment horizontal="left" vertical="center" wrapText="1"/>
    </xf>
    <xf numFmtId="0" fontId="282" fillId="2" borderId="49" xfId="0" applyFont="1" applyFill="1" applyBorder="1" applyAlignment="1" applyProtection="1">
      <alignment horizontal="center" vertical="center" wrapText="1"/>
    </xf>
    <xf numFmtId="0" fontId="283" fillId="2" borderId="46" xfId="0" applyFont="1" applyFill="1" applyBorder="1" applyAlignment="1" applyProtection="1">
      <alignment vertical="center" wrapText="1"/>
    </xf>
    <xf numFmtId="0" fontId="284" fillId="2" borderId="52" xfId="0" applyFont="1" applyFill="1" applyBorder="1" applyAlignment="1" applyProtection="1">
      <alignment vertical="center" wrapText="1"/>
    </xf>
    <xf numFmtId="0" fontId="285" fillId="2" borderId="54" xfId="0" applyFont="1" applyFill="1" applyBorder="1" applyAlignment="1" applyProtection="1">
      <alignment horizontal="center" vertical="center"/>
    </xf>
    <xf numFmtId="0" fontId="286" fillId="2" borderId="27" xfId="0" applyFont="1" applyFill="1" applyBorder="1" applyAlignment="1" applyProtection="1">
      <alignment vertical="center" wrapText="1"/>
    </xf>
    <xf numFmtId="0" fontId="287" fillId="2" borderId="9" xfId="0" applyFont="1" applyFill="1" applyBorder="1" applyAlignment="1" applyProtection="1">
      <alignment horizontal="center" vertical="center"/>
    </xf>
    <xf numFmtId="0" fontId="288" fillId="2" borderId="54" xfId="0" applyFont="1" applyFill="1" applyBorder="1" applyAlignment="1" applyProtection="1">
      <alignment horizontal="center" vertical="center"/>
      <protection locked="0"/>
    </xf>
    <xf numFmtId="0" fontId="289" fillId="2" borderId="60" xfId="0" applyFont="1" applyFill="1" applyBorder="1" applyAlignment="1" applyProtection="1">
      <alignment horizontal="center" vertical="center"/>
      <protection locked="0"/>
    </xf>
    <xf numFmtId="0" fontId="292" fillId="2" borderId="42" xfId="0" applyFont="1" applyFill="1" applyBorder="1" applyAlignment="1" applyProtection="1">
      <alignment horizontal="center" vertical="center"/>
    </xf>
    <xf numFmtId="0" fontId="294" fillId="2" borderId="73" xfId="0" applyFont="1" applyFill="1" applyBorder="1" applyAlignment="1" applyProtection="1">
      <alignment horizontal="center" vertical="center"/>
      <protection locked="0"/>
    </xf>
    <xf numFmtId="0" fontId="295" fillId="2" borderId="44" xfId="0" applyFont="1" applyFill="1" applyBorder="1" applyAlignment="1" applyProtection="1">
      <alignment horizontal="center" vertical="center"/>
      <protection locked="0"/>
    </xf>
    <xf numFmtId="0" fontId="297" fillId="2" borderId="58" xfId="0" applyFont="1" applyFill="1" applyBorder="1" applyAlignment="1" applyProtection="1">
      <alignment horizontal="center" vertical="center"/>
    </xf>
    <xf numFmtId="0" fontId="298" fillId="2" borderId="68" xfId="0" applyFont="1" applyFill="1" applyBorder="1" applyAlignment="1" applyProtection="1">
      <alignment vertical="center" wrapText="1"/>
    </xf>
    <xf numFmtId="0" fontId="299" fillId="2" borderId="56" xfId="0" applyFont="1" applyFill="1" applyBorder="1" applyAlignment="1" applyProtection="1">
      <alignment horizontal="center" vertical="center"/>
    </xf>
    <xf numFmtId="0" fontId="300" fillId="2" borderId="57" xfId="0" applyFont="1" applyFill="1" applyBorder="1" applyAlignment="1" applyProtection="1">
      <alignment horizontal="center" vertical="center"/>
    </xf>
    <xf numFmtId="0" fontId="301" fillId="2" borderId="7" xfId="0" applyFont="1" applyFill="1" applyBorder="1" applyAlignment="1" applyProtection="1">
      <alignment horizontal="center" vertical="center"/>
      <protection locked="0"/>
    </xf>
    <xf numFmtId="0" fontId="302" fillId="0" borderId="0" xfId="0" applyFont="1" applyFill="1" applyBorder="1" applyAlignment="1" applyProtection="1">
      <alignment horizontal="left" vertical="center" wrapText="1"/>
    </xf>
    <xf numFmtId="0" fontId="303" fillId="0" borderId="0" xfId="0" applyFont="1" applyFill="1" applyBorder="1" applyAlignment="1" applyProtection="1">
      <alignment horizontal="center" vertical="center" wrapText="1"/>
    </xf>
    <xf numFmtId="0" fontId="304" fillId="0" borderId="0" xfId="0" applyFont="1" applyFill="1" applyBorder="1" applyAlignment="1" applyProtection="1">
      <alignment horizontal="center" vertical="center" wrapText="1"/>
      <protection locked="0"/>
    </xf>
    <xf numFmtId="0" fontId="306" fillId="0" borderId="58" xfId="0" applyFont="1" applyFill="1" applyBorder="1" applyAlignment="1" applyProtection="1">
      <alignment vertical="center" wrapText="1"/>
    </xf>
    <xf numFmtId="0" fontId="307" fillId="0" borderId="58" xfId="0" applyFont="1" applyFill="1" applyBorder="1" applyAlignment="1" applyProtection="1">
      <alignment horizontal="center" vertical="center" wrapText="1"/>
    </xf>
    <xf numFmtId="0" fontId="308" fillId="2" borderId="58" xfId="0" applyFont="1" applyFill="1" applyBorder="1" applyAlignment="1" applyProtection="1">
      <alignment horizontal="center" vertical="center"/>
      <protection locked="0"/>
    </xf>
    <xf numFmtId="0" fontId="310" fillId="0" borderId="56" xfId="0" applyFont="1" applyFill="1" applyBorder="1" applyAlignment="1" applyProtection="1">
      <alignment vertical="center" wrapText="1"/>
    </xf>
    <xf numFmtId="0" fontId="311" fillId="2" borderId="7" xfId="0" applyFont="1" applyFill="1" applyBorder="1" applyAlignment="1" applyProtection="1">
      <alignment horizontal="center" vertical="center"/>
      <protection locked="0"/>
    </xf>
    <xf numFmtId="0" fontId="312" fillId="0" borderId="61" xfId="0" applyFont="1" applyFill="1" applyBorder="1" applyAlignment="1" applyProtection="1">
      <alignment horizontal="center" vertical="center"/>
      <protection locked="0"/>
    </xf>
    <xf numFmtId="0" fontId="313" fillId="2" borderId="0" xfId="0" applyFont="1" applyFill="1" applyBorder="1" applyAlignment="1" applyProtection="1">
      <alignment horizontal="center" vertical="center" wrapText="1"/>
    </xf>
    <xf numFmtId="0" fontId="314" fillId="0" borderId="0" xfId="0" applyFont="1" applyFill="1" applyBorder="1" applyAlignment="1" applyProtection="1">
      <alignment vertical="center" wrapText="1"/>
    </xf>
    <xf numFmtId="0" fontId="317" fillId="0" borderId="0" xfId="0" applyFont="1" applyFill="1" applyBorder="1" applyAlignment="1" applyProtection="1">
      <alignment horizontal="center" vertical="center" wrapText="1"/>
      <protection locked="0"/>
    </xf>
    <xf numFmtId="0" fontId="319" fillId="0" borderId="82" xfId="0" applyFont="1" applyFill="1" applyBorder="1" applyAlignment="1" applyProtection="1">
      <alignment horizontal="center" vertical="center"/>
    </xf>
    <xf numFmtId="0" fontId="322" fillId="0" borderId="58" xfId="0" applyFont="1" applyFill="1" applyBorder="1" applyAlignment="1" applyProtection="1">
      <alignment horizontal="center" vertical="center"/>
    </xf>
    <xf numFmtId="0" fontId="323" fillId="0" borderId="68" xfId="0" applyFont="1" applyFill="1" applyBorder="1" applyAlignment="1" applyProtection="1">
      <alignment vertical="center" wrapText="1"/>
    </xf>
    <xf numFmtId="0" fontId="325" fillId="0" borderId="0" xfId="0" applyFont="1" applyFill="1" applyBorder="1" applyAlignment="1" applyProtection="1">
      <alignment horizontal="left" vertical="center"/>
    </xf>
    <xf numFmtId="0" fontId="326" fillId="0" borderId="0" xfId="0" applyFont="1" applyFill="1" applyBorder="1" applyAlignment="1" applyProtection="1">
      <alignment vertical="center"/>
    </xf>
    <xf numFmtId="0" fontId="327" fillId="0" borderId="0" xfId="0" applyFont="1" applyFill="1" applyBorder="1" applyAlignment="1" applyProtection="1">
      <alignment horizontal="center" vertical="center"/>
    </xf>
    <xf numFmtId="0" fontId="328" fillId="0" borderId="0" xfId="0" applyFont="1" applyFill="1" applyBorder="1" applyAlignment="1" applyProtection="1">
      <alignment horizontal="center" vertical="top" wrapText="1"/>
      <protection locked="0"/>
    </xf>
    <xf numFmtId="0" fontId="329" fillId="4" borderId="8" xfId="0" applyFont="1" applyFill="1" applyBorder="1" applyAlignment="1" applyProtection="1">
      <alignment horizontal="center" vertical="center"/>
    </xf>
    <xf numFmtId="0" fontId="330" fillId="4" borderId="8" xfId="0" applyFont="1" applyFill="1" applyBorder="1" applyAlignment="1" applyProtection="1">
      <alignment vertical="center" wrapText="1"/>
    </xf>
    <xf numFmtId="0" fontId="331" fillId="4" borderId="8" xfId="0" applyFont="1" applyFill="1" applyBorder="1" applyAlignment="1" applyProtection="1">
      <alignment horizontal="center" vertical="center" wrapText="1"/>
    </xf>
    <xf numFmtId="49" fontId="332" fillId="4" borderId="61" xfId="0" applyNumberFormat="1" applyFont="1" applyFill="1" applyBorder="1" applyAlignment="1" applyProtection="1">
      <alignment horizontal="right" vertical="center"/>
    </xf>
    <xf numFmtId="0" fontId="333" fillId="0" borderId="0" xfId="0" applyFont="1" applyFill="1" applyBorder="1" applyAlignment="1" applyProtection="1">
      <alignment vertical="center"/>
    </xf>
    <xf numFmtId="0" fontId="334" fillId="0" borderId="0" xfId="0" applyFont="1" applyFill="1" applyBorder="1" applyAlignment="1" applyProtection="1">
      <alignment horizontal="center" vertical="center"/>
    </xf>
    <xf numFmtId="0" fontId="335" fillId="0" borderId="0" xfId="0" applyFont="1" applyFill="1" applyBorder="1" applyAlignment="1" applyProtection="1">
      <alignment horizontal="center" vertical="center"/>
    </xf>
    <xf numFmtId="0" fontId="336" fillId="0" borderId="0" xfId="0" applyFont="1" applyFill="1" applyBorder="1" applyAlignment="1" applyProtection="1">
      <alignment horizontal="center" vertical="center"/>
      <protection locked="0"/>
    </xf>
    <xf numFmtId="49" fontId="337" fillId="0" borderId="0" xfId="0" applyNumberFormat="1" applyFont="1" applyFill="1" applyBorder="1" applyAlignment="1" applyProtection="1">
      <alignment horizontal="right" vertical="center"/>
    </xf>
    <xf numFmtId="0" fontId="338" fillId="0" borderId="0" xfId="0" applyFont="1" applyFill="1" applyBorder="1" applyAlignment="1" applyProtection="1">
      <alignment horizontal="center" vertical="center" wrapText="1"/>
    </xf>
    <xf numFmtId="0" fontId="340" fillId="2" borderId="57" xfId="0" applyFont="1" applyFill="1" applyBorder="1" applyAlignment="1" applyProtection="1">
      <alignment horizontal="center" vertical="center" wrapText="1"/>
    </xf>
    <xf numFmtId="0" fontId="342" fillId="2" borderId="50" xfId="0" applyFont="1" applyFill="1" applyBorder="1" applyAlignment="1" applyProtection="1">
      <alignment horizontal="center" vertical="center"/>
    </xf>
    <xf numFmtId="165" fontId="345" fillId="0" borderId="0" xfId="0" applyNumberFormat="1" applyFont="1" applyFill="1" applyBorder="1" applyAlignment="1" applyProtection="1">
      <alignment horizontal="center" vertical="center"/>
    </xf>
    <xf numFmtId="0" fontId="348" fillId="2" borderId="43" xfId="0" applyFont="1" applyFill="1" applyBorder="1" applyAlignment="1" applyProtection="1">
      <alignment vertical="center" wrapText="1"/>
    </xf>
    <xf numFmtId="0" fontId="351" fillId="2" borderId="0" xfId="0" applyFont="1" applyFill="1" applyBorder="1" applyAlignment="1" applyProtection="1">
      <alignment vertical="center"/>
    </xf>
    <xf numFmtId="0" fontId="355" fillId="2" borderId="0" xfId="0" applyFont="1" applyFill="1" applyBorder="1" applyAlignment="1" applyProtection="1">
      <alignment horizontal="left" vertical="center"/>
    </xf>
    <xf numFmtId="0" fontId="356" fillId="2" borderId="0" xfId="0" applyFont="1" applyFill="1" applyBorder="1" applyAlignment="1" applyProtection="1">
      <alignment horizontal="center" vertical="center"/>
    </xf>
    <xf numFmtId="49" fontId="357" fillId="2" borderId="0" xfId="0" applyNumberFormat="1" applyFont="1" applyFill="1" applyBorder="1" applyAlignment="1" applyProtection="1">
      <alignment horizontal="right" vertical="center"/>
    </xf>
    <xf numFmtId="49" fontId="358" fillId="0" borderId="0" xfId="0" applyNumberFormat="1" applyFont="1" applyFill="1" applyBorder="1" applyAlignment="1" applyProtection="1">
      <alignment vertical="center"/>
    </xf>
    <xf numFmtId="0" fontId="359" fillId="0" borderId="0" xfId="0" applyFont="1" applyFill="1" applyBorder="1" applyAlignment="1" applyProtection="1">
      <alignment horizontal="center" vertical="center"/>
    </xf>
    <xf numFmtId="0" fontId="360" fillId="0" borderId="33" xfId="0" applyFont="1" applyFill="1" applyBorder="1" applyAlignment="1" applyProtection="1">
      <alignment horizontal="center" vertical="center"/>
      <protection locked="0"/>
    </xf>
    <xf numFmtId="0" fontId="362" fillId="0" borderId="27" xfId="0" applyFont="1" applyFill="1" applyBorder="1" applyAlignment="1" applyProtection="1">
      <alignment vertical="center" wrapText="1"/>
    </xf>
    <xf numFmtId="0" fontId="363" fillId="0" borderId="73" xfId="0" applyFont="1" applyFill="1" applyBorder="1" applyAlignment="1" applyProtection="1">
      <alignment horizontal="center" vertical="center"/>
    </xf>
    <xf numFmtId="0" fontId="364" fillId="0" borderId="80" xfId="0" applyFont="1" applyFill="1" applyBorder="1" applyAlignment="1" applyProtection="1">
      <alignment vertical="center" wrapText="1"/>
    </xf>
    <xf numFmtId="0" fontId="365" fillId="0" borderId="84" xfId="0" applyFont="1" applyFill="1" applyBorder="1" applyAlignment="1" applyProtection="1">
      <alignment horizontal="center" vertical="center"/>
    </xf>
    <xf numFmtId="0" fontId="366" fillId="0" borderId="39" xfId="0" applyFont="1" applyFill="1" applyBorder="1" applyAlignment="1" applyProtection="1">
      <alignment horizontal="center" vertical="center"/>
      <protection locked="0"/>
    </xf>
    <xf numFmtId="0" fontId="367" fillId="11" borderId="74" xfId="0" applyFont="1" applyFill="1" applyBorder="1" applyAlignment="1" applyProtection="1">
      <alignment horizontal="center" vertical="center" wrapText="1"/>
      <protection locked="0"/>
    </xf>
    <xf numFmtId="0" fontId="369" fillId="0" borderId="73" xfId="0" applyFont="1" applyFill="1" applyBorder="1" applyAlignment="1" applyProtection="1">
      <alignment horizontal="center" vertical="center"/>
      <protection locked="0"/>
    </xf>
    <xf numFmtId="0" fontId="370" fillId="0" borderId="45" xfId="0" applyFont="1" applyFill="1" applyBorder="1" applyAlignment="1" applyProtection="1">
      <alignment vertical="center"/>
    </xf>
    <xf numFmtId="0" fontId="372" fillId="0" borderId="89" xfId="0" applyFont="1" applyFill="1" applyBorder="1" applyAlignment="1" applyProtection="1">
      <alignment horizontal="center" vertical="center"/>
    </xf>
    <xf numFmtId="0" fontId="373" fillId="0" borderId="0" xfId="0" applyFont="1" applyFill="1" applyBorder="1" applyAlignment="1" applyProtection="1">
      <alignment vertical="center"/>
    </xf>
    <xf numFmtId="0" fontId="374" fillId="0" borderId="45" xfId="0" applyFont="1" applyFill="1" applyBorder="1" applyAlignment="1" applyProtection="1">
      <alignment horizontal="center" vertical="center"/>
      <protection locked="0"/>
    </xf>
    <xf numFmtId="0" fontId="375" fillId="0" borderId="73" xfId="0" applyFont="1" applyFill="1" applyBorder="1" applyAlignment="1" applyProtection="1">
      <alignment horizontal="left" vertical="center"/>
    </xf>
    <xf numFmtId="0" fontId="376" fillId="0" borderId="0" xfId="0" applyFont="1" applyFill="1" applyBorder="1" applyAlignment="1" applyProtection="1"/>
    <xf numFmtId="0" fontId="377" fillId="0" borderId="58" xfId="0" applyFont="1" applyFill="1" applyBorder="1" applyAlignment="1" applyProtection="1">
      <alignment vertical="center"/>
    </xf>
    <xf numFmtId="0" fontId="378" fillId="0" borderId="0" xfId="0" applyFont="1" applyFill="1" applyBorder="1" applyAlignment="1" applyProtection="1">
      <alignment horizontal="center" vertical="center"/>
      <protection locked="0"/>
    </xf>
    <xf numFmtId="0" fontId="379" fillId="0" borderId="7" xfId="0" applyFont="1" applyFill="1" applyBorder="1" applyAlignment="1" applyProtection="1">
      <alignment horizontal="center" vertical="center"/>
      <protection locked="0"/>
    </xf>
    <xf numFmtId="0" fontId="380" fillId="0" borderId="0" xfId="0" applyFont="1" applyFill="1" applyBorder="1" applyAlignment="1" applyProtection="1">
      <alignment horizontal="center" vertical="center"/>
    </xf>
    <xf numFmtId="0" fontId="382" fillId="0" borderId="0" xfId="0" applyFont="1" applyFill="1" applyBorder="1" applyAlignment="1" applyProtection="1">
      <alignment horizontal="right" vertical="center"/>
    </xf>
    <xf numFmtId="0" fontId="383" fillId="0" borderId="58" xfId="0" applyFont="1" applyFill="1" applyBorder="1" applyAlignment="1" applyProtection="1">
      <alignment horizontal="center" vertical="center" wrapText="1"/>
      <protection locked="0"/>
    </xf>
    <xf numFmtId="0" fontId="384" fillId="0" borderId="45" xfId="0" applyFont="1" applyFill="1" applyBorder="1" applyAlignment="1" applyProtection="1">
      <alignment horizontal="left" vertical="center"/>
    </xf>
    <xf numFmtId="0" fontId="385" fillId="0" borderId="59" xfId="0" applyFont="1" applyFill="1" applyBorder="1" applyAlignment="1" applyProtection="1">
      <alignment horizontal="left" vertical="center" wrapText="1"/>
    </xf>
    <xf numFmtId="0" fontId="389" fillId="7" borderId="32" xfId="0" applyFont="1" applyFill="1" applyBorder="1" applyAlignment="1" applyProtection="1">
      <alignment horizontal="left" vertical="center"/>
    </xf>
    <xf numFmtId="0" fontId="390" fillId="7" borderId="64" xfId="0" applyFont="1" applyFill="1" applyBorder="1" applyAlignment="1" applyProtection="1">
      <alignment vertical="center"/>
    </xf>
    <xf numFmtId="0" fontId="391" fillId="7" borderId="64" xfId="0" applyFont="1" applyFill="1" applyBorder="1" applyAlignment="1" applyProtection="1">
      <alignment horizontal="center" vertical="center"/>
    </xf>
    <xf numFmtId="0" fontId="392" fillId="7" borderId="64" xfId="0" applyFont="1" applyFill="1" applyBorder="1" applyAlignment="1" applyProtection="1">
      <alignment horizontal="right" vertical="center"/>
    </xf>
    <xf numFmtId="0" fontId="393" fillId="0" borderId="0" xfId="0" applyFont="1" applyFill="1" applyBorder="1" applyAlignment="1" applyProtection="1">
      <alignment vertical="center"/>
    </xf>
    <xf numFmtId="0" fontId="394" fillId="4" borderId="8" xfId="0" applyFont="1" applyFill="1" applyBorder="1" applyAlignment="1" applyProtection="1">
      <alignment horizontal="center" vertical="center"/>
    </xf>
    <xf numFmtId="0" fontId="395" fillId="4" borderId="8" xfId="0" applyFont="1" applyFill="1" applyBorder="1" applyAlignment="1" applyProtection="1">
      <alignment vertical="center"/>
    </xf>
    <xf numFmtId="0" fontId="396" fillId="4" borderId="8" xfId="0" applyFont="1" applyFill="1" applyBorder="1" applyAlignment="1" applyProtection="1">
      <alignment horizontal="center" vertical="center" wrapText="1"/>
      <protection locked="0"/>
    </xf>
    <xf numFmtId="0" fontId="397" fillId="4" borderId="8" xfId="0" applyFont="1" applyFill="1" applyBorder="1" applyAlignment="1" applyProtection="1">
      <alignment horizontal="center" vertical="center"/>
      <protection locked="0"/>
    </xf>
    <xf numFmtId="0" fontId="398" fillId="4" borderId="61" xfId="0" applyFont="1" applyFill="1" applyBorder="1" applyAlignment="1" applyProtection="1">
      <alignment horizontal="center" vertical="center"/>
    </xf>
    <xf numFmtId="0" fontId="399" fillId="5" borderId="0" xfId="0" applyFont="1" applyFill="1" applyBorder="1" applyAlignment="1" applyProtection="1">
      <alignment vertical="center"/>
    </xf>
    <xf numFmtId="0" fontId="400" fillId="5" borderId="0" xfId="0" applyFont="1" applyFill="1" applyBorder="1" applyAlignment="1" applyProtection="1">
      <alignment horizontal="center" vertical="center"/>
    </xf>
    <xf numFmtId="0" fontId="401" fillId="0" borderId="70" xfId="0" applyFont="1" applyFill="1" applyBorder="1" applyAlignment="1" applyProtection="1">
      <alignment horizontal="center" vertical="center"/>
      <protection locked="0"/>
    </xf>
    <xf numFmtId="0" fontId="402" fillId="2" borderId="47" xfId="0" applyFont="1" applyFill="1" applyBorder="1" applyAlignment="1" applyProtection="1">
      <alignment horizontal="center" vertical="center" wrapText="1"/>
    </xf>
    <xf numFmtId="0" fontId="403" fillId="2" borderId="48" xfId="0" applyFont="1" applyFill="1" applyBorder="1" applyAlignment="1" applyProtection="1">
      <alignment vertical="center" wrapText="1"/>
    </xf>
    <xf numFmtId="0" fontId="404" fillId="2" borderId="46" xfId="0" applyFont="1" applyFill="1" applyBorder="1" applyAlignment="1" applyProtection="1">
      <alignment horizontal="center" vertical="center"/>
      <protection locked="0"/>
    </xf>
    <xf numFmtId="0" fontId="407" fillId="5" borderId="0" xfId="0" applyFont="1" applyFill="1" applyBorder="1" applyAlignment="1" applyProtection="1">
      <alignment vertical="center"/>
      <protection locked="0"/>
    </xf>
    <xf numFmtId="0" fontId="408" fillId="0" borderId="94" xfId="0" applyFont="1" applyFill="1" applyBorder="1" applyAlignment="1" applyProtection="1">
      <alignment horizontal="center" vertical="center" wrapText="1"/>
      <protection locked="0"/>
    </xf>
    <xf numFmtId="0" fontId="409" fillId="0" borderId="7" xfId="0" applyFont="1" applyFill="1" applyBorder="1" applyAlignment="1" applyProtection="1">
      <alignment vertical="center" wrapText="1"/>
      <protection locked="0"/>
    </xf>
    <xf numFmtId="0" fontId="410" fillId="0" borderId="8" xfId="0" applyFont="1" applyFill="1" applyBorder="1" applyAlignment="1" applyProtection="1">
      <alignment horizontal="center" vertical="center" wrapText="1"/>
      <protection locked="0"/>
    </xf>
    <xf numFmtId="0" fontId="411" fillId="0" borderId="55" xfId="0" applyFont="1" applyFill="1" applyBorder="1" applyAlignment="1" applyProtection="1">
      <alignment vertical="center" wrapText="1"/>
      <protection locked="0"/>
    </xf>
    <xf numFmtId="0" fontId="412" fillId="0" borderId="56" xfId="0" applyFont="1" applyFill="1" applyBorder="1" applyAlignment="1" applyProtection="1">
      <alignment horizontal="center" vertical="center"/>
      <protection locked="0"/>
    </xf>
    <xf numFmtId="0" fontId="413" fillId="0" borderId="56" xfId="0" applyFont="1" applyFill="1" applyBorder="1" applyAlignment="1" applyProtection="1">
      <alignment horizontal="center" vertical="center" wrapText="1"/>
      <protection locked="0"/>
    </xf>
    <xf numFmtId="0" fontId="414" fillId="0" borderId="57" xfId="0" applyFont="1" applyFill="1" applyBorder="1" applyAlignment="1" applyProtection="1">
      <alignment horizontal="right" vertical="center"/>
    </xf>
    <xf numFmtId="0" fontId="416" fillId="0" borderId="47" xfId="0" applyFont="1" applyFill="1" applyBorder="1" applyAlignment="1" applyProtection="1">
      <alignment horizontal="center" vertical="center"/>
    </xf>
    <xf numFmtId="0" fontId="421" fillId="0" borderId="95" xfId="0" applyFont="1" applyFill="1" applyBorder="1" applyAlignment="1" applyProtection="1">
      <alignment vertical="center" wrapText="1"/>
    </xf>
    <xf numFmtId="0" fontId="424" fillId="0" borderId="32" xfId="0" applyFont="1" applyFill="1" applyBorder="1" applyAlignment="1" applyProtection="1">
      <alignment horizontal="center" vertical="center"/>
    </xf>
    <xf numFmtId="0" fontId="426" fillId="9" borderId="0" xfId="0" applyFont="1" applyFill="1" applyBorder="1" applyAlignment="1" applyProtection="1">
      <alignment vertical="center"/>
    </xf>
    <xf numFmtId="0" fontId="427" fillId="9" borderId="0" xfId="0" applyFont="1" applyFill="1" applyBorder="1" applyAlignment="1" applyProtection="1">
      <alignment horizontal="center" vertical="center"/>
    </xf>
    <xf numFmtId="0" fontId="428" fillId="9" borderId="0" xfId="0" applyFont="1" applyFill="1" applyBorder="1" applyAlignment="1" applyProtection="1">
      <alignment horizontal="right" vertical="center"/>
    </xf>
    <xf numFmtId="0" fontId="429" fillId="2" borderId="0" xfId="0" applyFont="1" applyFill="1" applyBorder="1" applyAlignment="1" applyProtection="1">
      <alignment horizontal="center" vertical="center"/>
      <protection locked="0"/>
    </xf>
    <xf numFmtId="0" fontId="431" fillId="2" borderId="58" xfId="0" applyFont="1" applyFill="1" applyBorder="1" applyAlignment="1" applyProtection="1">
      <alignment horizontal="center" vertical="center" wrapText="1"/>
    </xf>
    <xf numFmtId="3" fontId="432" fillId="0" borderId="58" xfId="0" applyNumberFormat="1" applyFont="1" applyFill="1" applyBorder="1" applyAlignment="1" applyProtection="1">
      <alignment horizontal="center" vertical="center"/>
      <protection locked="0"/>
    </xf>
    <xf numFmtId="3" fontId="433" fillId="0" borderId="61" xfId="0" applyNumberFormat="1" applyFont="1" applyFill="1" applyBorder="1" applyAlignment="1" applyProtection="1">
      <alignment horizontal="center" vertical="center"/>
      <protection locked="0"/>
    </xf>
    <xf numFmtId="3" fontId="434" fillId="2" borderId="0" xfId="0" applyNumberFormat="1" applyFont="1" applyFill="1" applyBorder="1" applyAlignment="1" applyProtection="1">
      <alignment horizontal="center" vertical="center"/>
      <protection locked="0"/>
    </xf>
    <xf numFmtId="0" fontId="436" fillId="0" borderId="45" xfId="0" applyFont="1" applyFill="1" applyBorder="1" applyAlignment="1" applyProtection="1">
      <alignment vertical="center" wrapText="1"/>
    </xf>
    <xf numFmtId="0" fontId="439" fillId="0" borderId="73" xfId="0" applyFont="1" applyFill="1" applyBorder="1" applyAlignment="1" applyProtection="1">
      <alignment vertical="center"/>
    </xf>
    <xf numFmtId="0" fontId="441" fillId="2" borderId="62" xfId="0" applyFont="1" applyFill="1" applyBorder="1" applyAlignment="1" applyProtection="1">
      <alignment horizontal="center" vertical="center"/>
      <protection locked="0"/>
    </xf>
    <xf numFmtId="0" fontId="442" fillId="0" borderId="45" xfId="0" applyFont="1" applyFill="1" applyBorder="1" applyAlignment="1" applyProtection="1">
      <alignment horizontal="center" vertical="center" wrapText="1"/>
    </xf>
    <xf numFmtId="0" fontId="443" fillId="2" borderId="0" xfId="0" applyFont="1" applyFill="1" applyBorder="1" applyAlignment="1" applyProtection="1">
      <alignment horizontal="left" vertical="center"/>
      <protection locked="0"/>
    </xf>
    <xf numFmtId="0" fontId="444" fillId="0" borderId="59" xfId="0" applyFont="1" applyFill="1" applyBorder="1" applyAlignment="1" applyProtection="1">
      <alignment horizontal="center" vertical="center" wrapText="1"/>
    </xf>
    <xf numFmtId="0" fontId="445" fillId="0" borderId="73" xfId="0" applyFont="1" applyFill="1" applyBorder="1" applyAlignment="1" applyProtection="1">
      <alignment horizontal="center" vertical="center" wrapText="1"/>
    </xf>
    <xf numFmtId="0" fontId="447" fillId="0" borderId="8" xfId="0" applyFont="1" applyFill="1" applyBorder="1" applyAlignment="1" applyProtection="1">
      <alignment horizontal="center" vertical="center"/>
    </xf>
    <xf numFmtId="0" fontId="448" fillId="0" borderId="58" xfId="0" applyFont="1" applyFill="1" applyBorder="1" applyAlignment="1" applyProtection="1">
      <alignment horizontal="center" vertical="center" wrapText="1"/>
    </xf>
    <xf numFmtId="0" fontId="449" fillId="0" borderId="68" xfId="0" applyFont="1" applyFill="1" applyBorder="1" applyAlignment="1" applyProtection="1">
      <alignment vertical="center" wrapText="1"/>
    </xf>
    <xf numFmtId="0" fontId="450" fillId="0" borderId="0" xfId="0" applyFont="1" applyFill="1" applyBorder="1" applyAlignment="1" applyProtection="1">
      <alignment horizontal="center" vertical="center" wrapText="1"/>
    </xf>
    <xf numFmtId="0" fontId="451" fillId="0" borderId="0" xfId="0" applyFont="1" applyFill="1" applyBorder="1" applyAlignment="1" applyProtection="1">
      <alignment vertical="center" wrapText="1"/>
    </xf>
    <xf numFmtId="0" fontId="452" fillId="0" borderId="0" xfId="0" applyFont="1" applyFill="1" applyBorder="1" applyAlignment="1" applyProtection="1">
      <alignment horizontal="center" vertical="top" wrapText="1"/>
      <protection locked="0"/>
    </xf>
    <xf numFmtId="0" fontId="453" fillId="0" borderId="0" xfId="0" applyFont="1" applyFill="1" applyBorder="1" applyAlignment="1" applyProtection="1">
      <alignment horizontal="right" vertical="top" wrapText="1"/>
      <protection locked="0"/>
    </xf>
    <xf numFmtId="0" fontId="455" fillId="2" borderId="59" xfId="0" applyFont="1" applyFill="1" applyBorder="1" applyAlignment="1" applyProtection="1">
      <alignment horizontal="center" vertical="center" wrapText="1"/>
      <protection locked="0"/>
    </xf>
    <xf numFmtId="0" fontId="456" fillId="2" borderId="72" xfId="0" applyFont="1" applyFill="1" applyBorder="1" applyAlignment="1" applyProtection="1">
      <alignment horizontal="center" vertical="center" wrapText="1"/>
      <protection locked="0"/>
    </xf>
    <xf numFmtId="0" fontId="457" fillId="0" borderId="42" xfId="0" applyFont="1" applyFill="1" applyBorder="1" applyAlignment="1" applyProtection="1">
      <alignment horizontal="center" vertical="center" wrapText="1"/>
    </xf>
    <xf numFmtId="0" fontId="458" fillId="0" borderId="33" xfId="0" applyFont="1" applyFill="1" applyBorder="1" applyAlignment="1" applyProtection="1">
      <alignment horizontal="left" vertical="center" wrapText="1"/>
    </xf>
    <xf numFmtId="0" fontId="462" fillId="0" borderId="32" xfId="0" applyFont="1" applyFill="1" applyBorder="1" applyAlignment="1" applyProtection="1">
      <alignment horizontal="center" vertical="center"/>
      <protection locked="0"/>
    </xf>
    <xf numFmtId="0" fontId="463" fillId="0" borderId="94" xfId="0" applyFont="1" applyFill="1" applyBorder="1" applyAlignment="1" applyProtection="1">
      <alignment horizontal="center" vertical="center"/>
      <protection locked="0"/>
    </xf>
    <xf numFmtId="3" fontId="468" fillId="0" borderId="0" xfId="0" applyNumberFormat="1" applyFont="1" applyFill="1" applyBorder="1" applyAlignment="1" applyProtection="1">
      <alignment horizontal="center" vertical="top" wrapText="1"/>
      <protection locked="0"/>
    </xf>
    <xf numFmtId="0" fontId="476" fillId="0" borderId="7" xfId="0" applyFont="1" applyFill="1" applyBorder="1" applyAlignment="1" applyProtection="1">
      <alignment horizontal="left" vertical="center" wrapText="1"/>
    </xf>
    <xf numFmtId="0" fontId="480" fillId="2" borderId="58" xfId="0" applyFont="1" applyFill="1" applyBorder="1" applyAlignment="1" applyProtection="1">
      <alignment horizontal="center" vertical="center"/>
    </xf>
    <xf numFmtId="0" fontId="482" fillId="2" borderId="0" xfId="0" applyFont="1" applyFill="1" applyBorder="1" applyAlignment="1" applyProtection="1">
      <alignment horizontal="left" vertical="center"/>
    </xf>
    <xf numFmtId="0" fontId="483" fillId="4" borderId="8" xfId="0" applyFont="1" applyFill="1" applyBorder="1" applyAlignment="1" applyProtection="1">
      <alignment vertical="center"/>
    </xf>
    <xf numFmtId="0" fontId="484" fillId="4" borderId="8" xfId="0" applyFont="1" applyFill="1" applyBorder="1" applyAlignment="1" applyProtection="1">
      <alignment horizontal="center" vertical="center"/>
    </xf>
    <xf numFmtId="0" fontId="485" fillId="4" borderId="8" xfId="0" applyFont="1" applyFill="1" applyBorder="1" applyAlignment="1" applyProtection="1">
      <alignment horizontal="center" vertical="center"/>
      <protection locked="0"/>
    </xf>
    <xf numFmtId="0" fontId="486" fillId="0" borderId="0" xfId="0" applyFont="1" applyFill="1" applyBorder="1" applyAlignment="1" applyProtection="1">
      <alignment horizontal="center" vertical="center"/>
      <protection locked="0"/>
    </xf>
    <xf numFmtId="0" fontId="490" fillId="0" borderId="0" xfId="0" applyFont="1" applyFill="1" applyBorder="1" applyAlignment="1" applyProtection="1">
      <alignment vertical="center" wrapText="1"/>
    </xf>
    <xf numFmtId="0" fontId="491" fillId="0" borderId="35" xfId="0" applyFont="1" applyFill="1" applyBorder="1" applyAlignment="1" applyProtection="1">
      <alignment horizontal="left" vertical="center" wrapText="1"/>
    </xf>
    <xf numFmtId="0" fontId="492" fillId="0" borderId="45" xfId="0" applyFont="1" applyFill="1" applyBorder="1" applyAlignment="1" applyProtection="1">
      <alignment horizontal="center" vertical="center" wrapText="1"/>
      <protection locked="0"/>
    </xf>
    <xf numFmtId="0" fontId="494" fillId="0" borderId="48" xfId="0" applyFont="1" applyFill="1" applyBorder="1" applyAlignment="1" applyProtection="1">
      <alignment horizontal="left" vertical="center" wrapText="1"/>
    </xf>
    <xf numFmtId="0" fontId="495" fillId="0" borderId="51" xfId="0" applyFont="1" applyFill="1" applyBorder="1" applyAlignment="1" applyProtection="1">
      <alignment horizontal="center" vertical="center" wrapText="1"/>
    </xf>
    <xf numFmtId="0" fontId="496" fillId="2" borderId="48" xfId="0" applyFont="1" applyFill="1" applyBorder="1" applyAlignment="1" applyProtection="1">
      <alignment horizontal="left" vertical="center" wrapText="1"/>
    </xf>
    <xf numFmtId="0" fontId="499" fillId="0" borderId="39" xfId="0" applyFont="1" applyFill="1" applyBorder="1" applyAlignment="1" applyProtection="1">
      <alignment horizontal="left" vertical="center" wrapText="1"/>
    </xf>
    <xf numFmtId="0" fontId="500" fillId="2" borderId="39" xfId="0" applyFont="1" applyFill="1" applyBorder="1" applyAlignment="1" applyProtection="1">
      <alignment horizontal="left" vertical="center"/>
    </xf>
    <xf numFmtId="0" fontId="501" fillId="0" borderId="40" xfId="0" applyFont="1" applyFill="1" applyBorder="1" applyAlignment="1" applyProtection="1">
      <alignment vertical="center" wrapText="1"/>
    </xf>
    <xf numFmtId="0" fontId="502" fillId="0" borderId="40" xfId="0" applyFont="1" applyFill="1" applyBorder="1" applyAlignment="1" applyProtection="1">
      <alignment horizontal="center" vertical="center"/>
    </xf>
    <xf numFmtId="0" fontId="503" fillId="0" borderId="39" xfId="0" applyFont="1" applyFill="1" applyBorder="1" applyAlignment="1" applyProtection="1">
      <alignment horizontal="center" vertical="center"/>
    </xf>
    <xf numFmtId="0" fontId="504" fillId="0" borderId="73" xfId="0" applyFont="1" applyFill="1" applyBorder="1" applyAlignment="1" applyProtection="1">
      <alignment horizontal="center" vertical="center"/>
    </xf>
    <xf numFmtId="0" fontId="505" fillId="0" borderId="44" xfId="0" applyFont="1" applyFill="1" applyBorder="1" applyAlignment="1" applyProtection="1">
      <alignment horizontal="center" vertical="center"/>
    </xf>
    <xf numFmtId="0" fontId="506" fillId="9" borderId="0" xfId="0" applyFont="1" applyFill="1" applyBorder="1" applyAlignment="1" applyProtection="1">
      <alignment horizontal="left" vertical="center"/>
    </xf>
    <xf numFmtId="0" fontId="507" fillId="0" borderId="7" xfId="0" applyFont="1" applyFill="1" applyBorder="1" applyAlignment="1" applyProtection="1">
      <alignment horizontal="left" vertical="center" wrapText="1"/>
    </xf>
    <xf numFmtId="0" fontId="508" fillId="0" borderId="0" xfId="0" applyFont="1" applyFill="1" applyBorder="1" applyAlignment="1" applyProtection="1">
      <alignment horizontal="right" vertical="center" wrapText="1"/>
    </xf>
    <xf numFmtId="0" fontId="509" fillId="9" borderId="32" xfId="0" applyFont="1" applyFill="1" applyBorder="1" applyAlignment="1" applyProtection="1">
      <alignment vertical="center"/>
    </xf>
    <xf numFmtId="0" fontId="510" fillId="9" borderId="32" xfId="0" applyFont="1" applyFill="1" applyBorder="1" applyAlignment="1" applyProtection="1">
      <alignment horizontal="center" vertical="center"/>
    </xf>
    <xf numFmtId="0" fontId="511" fillId="9" borderId="32" xfId="0" applyFont="1" applyFill="1" applyBorder="1" applyAlignment="1" applyProtection="1">
      <alignment horizontal="right" vertical="center"/>
    </xf>
    <xf numFmtId="0" fontId="512" fillId="0" borderId="8" xfId="0" applyFont="1" applyFill="1" applyBorder="1" applyAlignment="1" applyProtection="1">
      <alignment horizontal="center" vertical="center" wrapText="1"/>
      <protection locked="0"/>
    </xf>
    <xf numFmtId="0" fontId="513" fillId="2" borderId="62" xfId="0" applyFont="1" applyFill="1" applyBorder="1" applyAlignment="1" applyProtection="1">
      <alignment horizontal="center" vertical="center" wrapText="1"/>
      <protection locked="0"/>
    </xf>
    <xf numFmtId="0" fontId="514" fillId="0" borderId="0" xfId="0" applyFont="1" applyFill="1" applyBorder="1" applyAlignment="1" applyProtection="1">
      <alignment horizontal="center" vertical="center" wrapText="1"/>
      <protection locked="0"/>
    </xf>
    <xf numFmtId="0" fontId="515" fillId="2" borderId="33" xfId="0" applyFont="1" applyFill="1" applyBorder="1" applyAlignment="1" applyProtection="1">
      <alignment vertical="center"/>
    </xf>
    <xf numFmtId="0" fontId="521" fillId="2" borderId="43" xfId="0" applyFont="1" applyFill="1" applyBorder="1" applyAlignment="1" applyProtection="1">
      <alignment horizontal="center" vertical="center"/>
    </xf>
    <xf numFmtId="0" fontId="522" fillId="5" borderId="0" xfId="0" applyFont="1" applyFill="1" applyBorder="1" applyAlignment="1" applyProtection="1">
      <alignment vertical="center"/>
    </xf>
    <xf numFmtId="0" fontId="523" fillId="5" borderId="0" xfId="0" applyFont="1" applyFill="1" applyBorder="1" applyAlignment="1" applyProtection="1">
      <alignment horizontal="center" vertical="center"/>
    </xf>
    <xf numFmtId="0" fontId="524" fillId="0" borderId="45" xfId="0" applyFont="1" applyFill="1" applyBorder="1" applyAlignment="1" applyProtection="1">
      <alignment horizontal="center" vertical="center"/>
    </xf>
    <xf numFmtId="0" fontId="525" fillId="11" borderId="62" xfId="0" applyFont="1" applyFill="1" applyBorder="1" applyAlignment="1" applyProtection="1">
      <alignment horizontal="center" vertical="center" wrapText="1"/>
      <protection locked="0"/>
    </xf>
    <xf numFmtId="0" fontId="527" fillId="11" borderId="87" xfId="0" applyFont="1" applyFill="1" applyBorder="1" applyAlignment="1" applyProtection="1">
      <alignment horizontal="center" vertical="center" wrapText="1"/>
      <protection locked="0"/>
    </xf>
    <xf numFmtId="0" fontId="528" fillId="2" borderId="46" xfId="0" applyFont="1" applyFill="1" applyBorder="1" applyAlignment="1" applyProtection="1">
      <alignment horizontal="left" vertical="center"/>
    </xf>
    <xf numFmtId="0" fontId="529" fillId="2" borderId="59" xfId="0" applyFont="1" applyFill="1" applyBorder="1" applyAlignment="1" applyProtection="1">
      <alignment horizontal="center" vertical="center"/>
    </xf>
    <xf numFmtId="0" fontId="530" fillId="11" borderId="51" xfId="0" applyFont="1" applyFill="1" applyBorder="1" applyAlignment="1" applyProtection="1">
      <alignment horizontal="center" vertical="center" wrapText="1"/>
      <protection locked="0"/>
    </xf>
    <xf numFmtId="0" fontId="532" fillId="2" borderId="49" xfId="0" applyFont="1" applyFill="1" applyBorder="1" applyAlignment="1" applyProtection="1">
      <alignment horizontal="center" vertical="center"/>
    </xf>
    <xf numFmtId="0" fontId="534" fillId="0" borderId="46" xfId="0" applyFont="1" applyFill="1" applyBorder="1" applyAlignment="1" applyProtection="1">
      <alignment horizontal="center" vertical="center"/>
      <protection locked="0"/>
    </xf>
    <xf numFmtId="0" fontId="535" fillId="0" borderId="73" xfId="0" applyFont="1" applyFill="1" applyBorder="1" applyAlignment="1" applyProtection="1">
      <alignment horizontal="center" vertical="center"/>
    </xf>
    <xf numFmtId="0" fontId="536" fillId="2" borderId="87" xfId="0" applyFont="1" applyFill="1" applyBorder="1" applyAlignment="1" applyProtection="1">
      <alignment horizontal="center" vertical="center"/>
      <protection locked="0"/>
    </xf>
    <xf numFmtId="0" fontId="537" fillId="2" borderId="64" xfId="0" applyFont="1" applyFill="1" applyBorder="1" applyAlignment="1" applyProtection="1">
      <alignment horizontal="center" vertical="center"/>
      <protection locked="0"/>
    </xf>
    <xf numFmtId="0" fontId="538" fillId="2" borderId="87" xfId="0" applyFont="1" applyFill="1" applyBorder="1" applyAlignment="1" applyProtection="1">
      <alignment horizontal="center" vertical="center"/>
      <protection locked="0"/>
    </xf>
    <xf numFmtId="0" fontId="539" fillId="0" borderId="0" xfId="0" applyFont="1" applyFill="1" applyBorder="1" applyAlignment="1" applyProtection="1">
      <alignment horizontal="center" vertical="center"/>
    </xf>
    <xf numFmtId="0" fontId="541" fillId="2" borderId="7" xfId="0" applyFont="1" applyFill="1" applyBorder="1" applyAlignment="1" applyProtection="1">
      <alignment horizontal="left" vertical="center" wrapText="1"/>
    </xf>
    <xf numFmtId="0" fontId="542" fillId="0" borderId="58" xfId="0" applyFont="1" applyFill="1" applyBorder="1" applyAlignment="1" applyProtection="1">
      <alignment horizontal="center" vertical="center" wrapText="1"/>
    </xf>
    <xf numFmtId="0" fontId="543" fillId="11" borderId="7" xfId="0" applyFont="1" applyFill="1" applyBorder="1" applyAlignment="1" applyProtection="1">
      <alignment horizontal="center" vertical="center" wrapText="1"/>
      <protection locked="0"/>
    </xf>
    <xf numFmtId="0" fontId="544" fillId="11" borderId="58" xfId="0" applyFont="1" applyFill="1" applyBorder="1" applyAlignment="1" applyProtection="1">
      <alignment horizontal="center" vertical="center" wrapText="1"/>
      <protection locked="0"/>
    </xf>
    <xf numFmtId="0" fontId="545" fillId="0" borderId="0" xfId="0" applyFont="1" applyFill="1" applyBorder="1" applyAlignment="1" applyProtection="1">
      <alignment horizontal="center" vertical="center" wrapText="1"/>
    </xf>
    <xf numFmtId="0" fontId="546" fillId="5" borderId="0" xfId="0" applyFont="1" applyFill="1" applyBorder="1" applyAlignment="1" applyProtection="1">
      <alignment vertical="center" wrapText="1"/>
      <protection locked="0"/>
    </xf>
    <xf numFmtId="0" fontId="547" fillId="5" borderId="32" xfId="0" applyFont="1" applyFill="1" applyBorder="1" applyAlignment="1" applyProtection="1">
      <alignment horizontal="center" vertical="center"/>
    </xf>
    <xf numFmtId="0" fontId="548" fillId="5" borderId="32" xfId="0" applyFont="1" applyFill="1" applyBorder="1" applyAlignment="1" applyProtection="1">
      <alignment vertical="center"/>
    </xf>
    <xf numFmtId="0" fontId="549" fillId="5" borderId="32" xfId="0" applyFont="1" applyFill="1" applyBorder="1" applyAlignment="1" applyProtection="1">
      <alignment horizontal="center" vertical="center"/>
    </xf>
    <xf numFmtId="0" fontId="550" fillId="0" borderId="7" xfId="0" applyFont="1" applyFill="1" applyBorder="1" applyAlignment="1" applyProtection="1">
      <alignment vertical="center" wrapText="1"/>
      <protection locked="0"/>
    </xf>
    <xf numFmtId="0" fontId="551" fillId="0" borderId="58" xfId="0" applyFont="1" applyFill="1" applyBorder="1" applyAlignment="1" applyProtection="1">
      <alignment horizontal="center" vertical="center"/>
    </xf>
    <xf numFmtId="0" fontId="552" fillId="0" borderId="55" xfId="0" applyFont="1" applyFill="1" applyBorder="1" applyAlignment="1" applyProtection="1">
      <alignment vertical="center" wrapText="1"/>
    </xf>
    <xf numFmtId="0" fontId="553" fillId="11" borderId="55" xfId="0" applyFont="1" applyFill="1" applyBorder="1" applyAlignment="1" applyProtection="1">
      <alignment horizontal="center" vertical="center" wrapText="1"/>
      <protection locked="0"/>
    </xf>
    <xf numFmtId="0" fontId="554" fillId="11" borderId="61" xfId="0" applyFont="1" applyFill="1" applyBorder="1" applyAlignment="1" applyProtection="1">
      <alignment horizontal="center" vertical="center" wrapText="1"/>
      <protection locked="0"/>
    </xf>
    <xf numFmtId="0" fontId="555" fillId="0" borderId="74" xfId="0" applyFont="1" applyFill="1" applyBorder="1" applyAlignment="1" applyProtection="1">
      <alignment vertical="center"/>
      <protection locked="0"/>
    </xf>
    <xf numFmtId="0" fontId="556" fillId="0" borderId="86" xfId="0" applyFont="1" applyFill="1" applyBorder="1" applyAlignment="1" applyProtection="1">
      <alignment horizontal="center" vertical="center"/>
    </xf>
    <xf numFmtId="0" fontId="557" fillId="0" borderId="28" xfId="0" applyFont="1" applyFill="1" applyBorder="1" applyAlignment="1" applyProtection="1">
      <alignment horizontal="center" vertical="center"/>
    </xf>
    <xf numFmtId="0" fontId="558" fillId="0" borderId="74" xfId="0" applyFont="1" applyFill="1" applyBorder="1" applyAlignment="1" applyProtection="1">
      <alignment horizontal="center" vertical="center"/>
      <protection locked="0"/>
    </xf>
    <xf numFmtId="0" fontId="559" fillId="2" borderId="85" xfId="0" applyFont="1" applyFill="1" applyBorder="1" applyAlignment="1" applyProtection="1">
      <alignment horizontal="center" vertical="center"/>
      <protection locked="0"/>
    </xf>
    <xf numFmtId="0" fontId="560" fillId="2" borderId="0" xfId="0" applyFont="1" applyFill="1" applyBorder="1" applyAlignment="1" applyProtection="1">
      <alignment horizontal="left" vertical="center"/>
    </xf>
    <xf numFmtId="0" fontId="561" fillId="2" borderId="0" xfId="0" applyFont="1" applyFill="1" applyBorder="1" applyAlignment="1" applyProtection="1">
      <alignment horizontal="center" vertical="center"/>
    </xf>
    <xf numFmtId="0" fontId="562" fillId="2" borderId="0" xfId="0" applyFont="1" applyFill="1" applyBorder="1" applyAlignment="1" applyProtection="1">
      <alignment vertical="center"/>
    </xf>
    <xf numFmtId="0" fontId="563" fillId="2" borderId="0" xfId="0" applyFont="1" applyFill="1" applyBorder="1" applyAlignment="1" applyProtection="1">
      <alignment horizontal="center" vertical="center"/>
    </xf>
    <xf numFmtId="0" fontId="565" fillId="0" borderId="0" xfId="0" applyFont="1" applyFill="1" applyBorder="1" applyAlignment="1" applyProtection="1">
      <alignment horizontal="center" vertical="center"/>
    </xf>
    <xf numFmtId="0" fontId="566" fillId="2" borderId="0" xfId="0" applyFont="1" applyFill="1" applyBorder="1" applyAlignment="1" applyProtection="1">
      <alignment vertical="center"/>
    </xf>
    <xf numFmtId="0" fontId="2" fillId="2" borderId="0" xfId="0" applyFont="1" applyFill="1" applyBorder="1" applyAlignment="1" applyProtection="1">
      <alignment vertical="center" wrapText="1"/>
    </xf>
    <xf numFmtId="0" fontId="132" fillId="12" borderId="0" xfId="0" applyFont="1" applyFill="1" applyBorder="1" applyAlignment="1" applyProtection="1">
      <alignment vertical="center"/>
    </xf>
    <xf numFmtId="0" fontId="26" fillId="12" borderId="0" xfId="0" applyFont="1" applyFill="1" applyBorder="1" applyAlignment="1" applyProtection="1">
      <alignment vertical="center"/>
    </xf>
    <xf numFmtId="0" fontId="38" fillId="12" borderId="0" xfId="0" applyFont="1" applyFill="1" applyBorder="1" applyAlignment="1" applyProtection="1">
      <alignment vertical="center"/>
    </xf>
    <xf numFmtId="0" fontId="78" fillId="13" borderId="0" xfId="0" applyFont="1" applyFill="1" applyBorder="1" applyAlignment="1" applyProtection="1">
      <alignment vertical="center"/>
    </xf>
    <xf numFmtId="0" fontId="92" fillId="13" borderId="0" xfId="0" applyFont="1" applyFill="1" applyBorder="1" applyAlignment="1" applyProtection="1">
      <alignment wrapText="1"/>
    </xf>
    <xf numFmtId="0" fontId="137" fillId="12" borderId="0" xfId="0" applyFont="1" applyFill="1" applyBorder="1" applyAlignment="1" applyProtection="1">
      <alignment vertical="center" wrapText="1"/>
    </xf>
    <xf numFmtId="0" fontId="203" fillId="12" borderId="0" xfId="0" applyFont="1" applyFill="1" applyBorder="1" applyAlignment="1" applyProtection="1">
      <alignment vertical="center"/>
    </xf>
    <xf numFmtId="0" fontId="212" fillId="12" borderId="0" xfId="0" applyFont="1" applyFill="1" applyBorder="1" applyAlignment="1" applyProtection="1">
      <alignment vertical="center"/>
    </xf>
    <xf numFmtId="0" fontId="2" fillId="12" borderId="0" xfId="0" applyFont="1" applyFill="1" applyBorder="1" applyAlignment="1" applyProtection="1">
      <alignment vertical="center"/>
    </xf>
    <xf numFmtId="0" fontId="339" fillId="13" borderId="56" xfId="0" applyFont="1" applyFill="1" applyBorder="1" applyAlignment="1" applyProtection="1">
      <alignment horizontal="center" vertical="center"/>
    </xf>
    <xf numFmtId="0" fontId="347" fillId="13" borderId="42" xfId="0" applyFont="1" applyFill="1" applyBorder="1" applyAlignment="1" applyProtection="1">
      <alignment vertical="center" wrapText="1"/>
    </xf>
    <xf numFmtId="0" fontId="351" fillId="13" borderId="0" xfId="0" applyFont="1" applyFill="1" applyBorder="1" applyAlignment="1" applyProtection="1">
      <alignment vertical="center"/>
    </xf>
    <xf numFmtId="0" fontId="430" fillId="13" borderId="58" xfId="0" applyFont="1" applyFill="1" applyBorder="1" applyAlignment="1" applyProtection="1">
      <alignment horizontal="center" vertical="center"/>
    </xf>
    <xf numFmtId="0" fontId="540" fillId="12" borderId="0" xfId="0" applyFont="1" applyFill="1" applyBorder="1" applyAlignment="1" applyProtection="1">
      <alignment vertical="center"/>
    </xf>
    <xf numFmtId="0" fontId="68" fillId="12" borderId="0" xfId="0" applyFont="1" applyFill="1" applyBorder="1" applyAlignment="1" applyProtection="1">
      <alignment horizontal="left" vertical="center"/>
    </xf>
    <xf numFmtId="0" fontId="564" fillId="13" borderId="0" xfId="0" applyFont="1" applyFill="1" applyBorder="1" applyAlignment="1" applyProtection="1">
      <alignment horizontal="left" vertical="center"/>
    </xf>
    <xf numFmtId="0" fontId="132" fillId="12" borderId="19" xfId="0" applyFont="1" applyFill="1" applyBorder="1" applyAlignment="1" applyProtection="1">
      <alignment vertical="center"/>
    </xf>
    <xf numFmtId="0" fontId="132" fillId="0" borderId="19" xfId="0" applyFont="1" applyFill="1" applyBorder="1" applyAlignment="1" applyProtection="1">
      <alignment vertical="center"/>
    </xf>
    <xf numFmtId="0" fontId="1" fillId="0" borderId="19" xfId="0" applyFont="1" applyFill="1" applyBorder="1" applyAlignment="1" applyProtection="1">
      <alignment vertical="top" wrapText="1"/>
      <protection locked="0"/>
    </xf>
    <xf numFmtId="0" fontId="128" fillId="0" borderId="96" xfId="0" applyFont="1" applyFill="1" applyBorder="1" applyAlignment="1" applyProtection="1">
      <alignment horizontal="center" vertical="center"/>
    </xf>
    <xf numFmtId="0" fontId="127" fillId="0" borderId="96" xfId="0" applyFont="1" applyFill="1" applyBorder="1" applyAlignment="1" applyProtection="1">
      <alignment horizontal="center" vertical="center" wrapText="1"/>
    </xf>
    <xf numFmtId="0" fontId="338" fillId="0" borderId="19" xfId="0" applyFont="1" applyFill="1" applyBorder="1" applyAlignment="1" applyProtection="1">
      <alignment horizontal="center" vertical="center" wrapText="1"/>
    </xf>
    <xf numFmtId="0" fontId="381" fillId="14" borderId="100" xfId="0" applyFont="1" applyFill="1" applyBorder="1" applyAlignment="1" applyProtection="1">
      <alignment horizontal="center" vertical="center"/>
      <protection locked="0"/>
    </xf>
    <xf numFmtId="0" fontId="96" fillId="7" borderId="64" xfId="0" applyFont="1" applyFill="1" applyBorder="1" applyAlignment="1" applyProtection="1">
      <alignment vertical="center"/>
    </xf>
    <xf numFmtId="0" fontId="192" fillId="0" borderId="19" xfId="0" applyFont="1" applyFill="1" applyBorder="1" applyAlignment="1" applyProtection="1">
      <alignment horizontal="center" vertical="center" wrapText="1"/>
      <protection locked="0"/>
    </xf>
    <xf numFmtId="0" fontId="3" fillId="0" borderId="7" xfId="0" applyFont="1" applyFill="1" applyBorder="1" applyAlignment="1" applyProtection="1">
      <alignment vertical="center"/>
    </xf>
    <xf numFmtId="0" fontId="302" fillId="0" borderId="0" xfId="0" applyFont="1" applyFill="1" applyBorder="1" applyAlignment="1" applyProtection="1">
      <alignment vertical="center"/>
    </xf>
    <xf numFmtId="0" fontId="159" fillId="0" borderId="19" xfId="0" applyFont="1" applyFill="1" applyBorder="1" applyAlignment="1" applyProtection="1">
      <alignment horizontal="center" vertical="center" wrapText="1"/>
      <protection locked="0"/>
    </xf>
    <xf numFmtId="0" fontId="317" fillId="0" borderId="19" xfId="0" applyFont="1" applyFill="1" applyBorder="1" applyAlignment="1" applyProtection="1">
      <alignment horizontal="center" vertical="center" wrapText="1"/>
      <protection locked="0"/>
    </xf>
    <xf numFmtId="0" fontId="110" fillId="0" borderId="19" xfId="0" applyFont="1" applyFill="1" applyBorder="1" applyAlignment="1" applyProtection="1">
      <alignment horizontal="center" vertical="center"/>
    </xf>
    <xf numFmtId="0" fontId="273" fillId="0" borderId="77" xfId="0" applyFont="1" applyFill="1" applyBorder="1" applyAlignment="1" applyProtection="1">
      <alignment vertical="center" wrapText="1"/>
    </xf>
    <xf numFmtId="0" fontId="118" fillId="0" borderId="13" xfId="0" applyFont="1" applyFill="1" applyBorder="1" applyAlignment="1" applyProtection="1">
      <alignment horizontal="center" vertical="center"/>
    </xf>
    <xf numFmtId="0" fontId="319" fillId="0" borderId="24" xfId="0" applyFont="1" applyFill="1" applyBorder="1" applyAlignment="1" applyProtection="1">
      <alignment horizontal="center" vertical="center"/>
    </xf>
    <xf numFmtId="0" fontId="318" fillId="0" borderId="58" xfId="0" applyFont="1" applyFill="1" applyBorder="1" applyAlignment="1" applyProtection="1">
      <alignment horizontal="center" vertical="center" wrapText="1"/>
      <protection locked="0"/>
    </xf>
    <xf numFmtId="0" fontId="304" fillId="0" borderId="19" xfId="0" applyFont="1" applyFill="1" applyBorder="1" applyAlignment="1" applyProtection="1">
      <alignment horizontal="center" vertical="center" wrapText="1"/>
      <protection locked="0"/>
    </xf>
    <xf numFmtId="0" fontId="2" fillId="0" borderId="39" xfId="0" applyFont="1" applyFill="1" applyBorder="1" applyAlignment="1" applyProtection="1">
      <alignment vertical="center"/>
    </xf>
    <xf numFmtId="0" fontId="3" fillId="9" borderId="0" xfId="0" applyFont="1" applyFill="1" applyBorder="1" applyAlignment="1" applyProtection="1">
      <alignment vertical="center"/>
    </xf>
    <xf numFmtId="0" fontId="3" fillId="9" borderId="0" xfId="0" applyFont="1" applyFill="1" applyBorder="1" applyAlignment="1" applyProtection="1">
      <alignment horizontal="left" vertical="center"/>
    </xf>
    <xf numFmtId="0" fontId="302" fillId="2" borderId="0" xfId="0" applyFont="1" applyFill="1" applyBorder="1" applyAlignment="1" applyProtection="1">
      <alignment horizontal="left" vertical="center"/>
    </xf>
    <xf numFmtId="0" fontId="322" fillId="0" borderId="19" xfId="0" applyFont="1" applyFill="1" applyBorder="1" applyAlignment="1" applyProtection="1">
      <alignment horizontal="center" vertical="center"/>
    </xf>
    <xf numFmtId="0" fontId="323" fillId="0" borderId="19" xfId="0" applyFont="1" applyFill="1" applyBorder="1" applyAlignment="1" applyProtection="1">
      <alignment vertical="center" wrapText="1"/>
    </xf>
    <xf numFmtId="0" fontId="324" fillId="0" borderId="19" xfId="0" applyFont="1" applyFill="1" applyBorder="1" applyAlignment="1" applyProtection="1">
      <alignment horizontal="center" vertical="center"/>
    </xf>
    <xf numFmtId="0" fontId="128" fillId="0" borderId="19" xfId="0" applyFont="1" applyFill="1" applyBorder="1" applyAlignment="1" applyProtection="1">
      <alignment horizontal="center" vertical="center"/>
    </xf>
    <xf numFmtId="0" fontId="215" fillId="0" borderId="19" xfId="0" applyFont="1" applyFill="1" applyBorder="1" applyAlignment="1" applyProtection="1">
      <alignment horizontal="center" vertical="center"/>
    </xf>
    <xf numFmtId="0" fontId="142" fillId="0" borderId="19" xfId="0" applyFont="1" applyFill="1" applyBorder="1" applyAlignment="1" applyProtection="1">
      <alignment horizontal="center" vertical="center" wrapText="1"/>
      <protection locked="0"/>
    </xf>
    <xf numFmtId="0" fontId="183" fillId="0" borderId="45" xfId="0" applyFont="1" applyFill="1" applyBorder="1" applyAlignment="1" applyProtection="1">
      <alignment horizontal="center" vertical="center" wrapText="1"/>
      <protection locked="0"/>
    </xf>
    <xf numFmtId="0" fontId="3" fillId="0" borderId="58" xfId="0" applyFont="1" applyFill="1" applyBorder="1" applyAlignment="1" applyProtection="1">
      <alignment vertical="center"/>
    </xf>
    <xf numFmtId="0" fontId="2" fillId="0" borderId="51" xfId="0" applyFont="1" applyFill="1" applyBorder="1" applyAlignment="1" applyProtection="1">
      <alignment horizontal="left" vertical="center" indent="3"/>
    </xf>
    <xf numFmtId="0" fontId="46" fillId="0" borderId="58" xfId="0" applyFont="1" applyFill="1" applyBorder="1" applyAlignment="1" applyProtection="1">
      <alignment horizontal="center" vertical="center"/>
    </xf>
    <xf numFmtId="0" fontId="46" fillId="0" borderId="68" xfId="0" applyFont="1" applyFill="1" applyBorder="1" applyAlignment="1" applyProtection="1">
      <alignment vertical="center" wrapText="1"/>
    </xf>
    <xf numFmtId="0" fontId="46" fillId="0" borderId="56" xfId="0" applyFont="1" applyFill="1" applyBorder="1" applyAlignment="1" applyProtection="1">
      <alignment horizontal="center" vertical="center"/>
    </xf>
    <xf numFmtId="0" fontId="46" fillId="0" borderId="63" xfId="0" applyFont="1" applyFill="1" applyBorder="1" applyAlignment="1" applyProtection="1">
      <alignment horizontal="center" vertical="center"/>
    </xf>
    <xf numFmtId="0" fontId="3" fillId="2" borderId="7" xfId="0" applyFont="1" applyFill="1" applyBorder="1" applyAlignment="1" applyProtection="1">
      <alignment vertical="center"/>
    </xf>
    <xf numFmtId="0" fontId="3" fillId="0" borderId="58" xfId="0" applyFont="1" applyFill="1" applyBorder="1" applyAlignment="1" applyProtection="1">
      <alignment vertical="center" wrapText="1"/>
    </xf>
    <xf numFmtId="0" fontId="567" fillId="12" borderId="0" xfId="0" applyFont="1" applyFill="1" applyBorder="1" applyAlignment="1" applyProtection="1">
      <alignment vertical="center"/>
    </xf>
    <xf numFmtId="0" fontId="393" fillId="2" borderId="0" xfId="0" applyFont="1" applyFill="1" applyBorder="1" applyAlignment="1" applyProtection="1">
      <alignment horizontal="left" vertical="top"/>
    </xf>
    <xf numFmtId="0" fontId="46" fillId="0" borderId="117" xfId="0" applyFont="1" applyFill="1" applyBorder="1" applyAlignment="1" applyProtection="1">
      <alignment vertical="center" wrapText="1"/>
    </xf>
    <xf numFmtId="0" fontId="46" fillId="0" borderId="118" xfId="0" applyFont="1" applyFill="1" applyBorder="1" applyAlignment="1" applyProtection="1">
      <alignment horizontal="center" vertical="center"/>
    </xf>
    <xf numFmtId="0" fontId="46" fillId="0" borderId="119" xfId="0" applyFont="1" applyFill="1" applyBorder="1" applyAlignment="1" applyProtection="1">
      <alignment horizontal="center" vertical="center"/>
    </xf>
    <xf numFmtId="0" fontId="57" fillId="0" borderId="19" xfId="0" applyFont="1" applyFill="1" applyBorder="1" applyAlignment="1" applyProtection="1">
      <alignment vertical="center"/>
    </xf>
    <xf numFmtId="0" fontId="327" fillId="0" borderId="19" xfId="0" applyFont="1" applyFill="1" applyBorder="1" applyAlignment="1" applyProtection="1">
      <alignment horizontal="center" vertical="center"/>
    </xf>
    <xf numFmtId="0" fontId="326" fillId="0" borderId="19" xfId="0" applyFont="1" applyFill="1" applyBorder="1" applyAlignment="1" applyProtection="1">
      <alignment vertical="center"/>
    </xf>
    <xf numFmtId="0" fontId="328" fillId="0" borderId="19" xfId="0" applyFont="1" applyFill="1" applyBorder="1" applyAlignment="1" applyProtection="1">
      <alignment horizontal="center" vertical="top" wrapText="1"/>
      <protection locked="0"/>
    </xf>
    <xf numFmtId="0" fontId="215" fillId="0" borderId="93" xfId="0" applyFont="1" applyFill="1" applyBorder="1" applyAlignment="1" applyProtection="1">
      <alignment horizontal="center" vertical="center"/>
    </xf>
    <xf numFmtId="0" fontId="3" fillId="0" borderId="71" xfId="0" applyFont="1" applyFill="1" applyBorder="1" applyAlignment="1" applyProtection="1">
      <alignment vertical="center"/>
    </xf>
    <xf numFmtId="0" fontId="46" fillId="0" borderId="62" xfId="0" applyFont="1" applyFill="1" applyBorder="1" applyAlignment="1" applyProtection="1">
      <alignment horizontal="center" vertical="center"/>
    </xf>
    <xf numFmtId="0" fontId="2" fillId="0" borderId="33" xfId="0" applyFont="1" applyFill="1" applyBorder="1" applyAlignment="1" applyProtection="1">
      <alignment vertical="center"/>
    </xf>
    <xf numFmtId="0" fontId="65" fillId="0" borderId="45" xfId="0" applyFont="1" applyFill="1" applyBorder="1" applyAlignment="1" applyProtection="1">
      <alignment horizontal="center" vertical="center"/>
    </xf>
    <xf numFmtId="0" fontId="65" fillId="0" borderId="36" xfId="0" applyFont="1" applyFill="1" applyBorder="1" applyAlignment="1" applyProtection="1">
      <alignment horizontal="center" vertical="center"/>
    </xf>
    <xf numFmtId="0" fontId="324" fillId="0" borderId="56" xfId="0" applyFont="1" applyFill="1" applyBorder="1" applyAlignment="1" applyProtection="1">
      <alignment horizontal="center" vertical="center"/>
    </xf>
    <xf numFmtId="0" fontId="2" fillId="0" borderId="19" xfId="0" applyFont="1" applyFill="1" applyBorder="1" applyAlignment="1" applyProtection="1">
      <alignment vertical="center"/>
    </xf>
    <xf numFmtId="0" fontId="49" fillId="0" borderId="19" xfId="0" applyFont="1" applyFill="1" applyBorder="1" applyAlignment="1" applyProtection="1">
      <alignment horizontal="center" vertical="center"/>
    </xf>
    <xf numFmtId="0" fontId="256" fillId="0" borderId="19" xfId="0" applyFont="1" applyFill="1" applyBorder="1" applyAlignment="1" applyProtection="1">
      <alignment vertical="center"/>
    </xf>
    <xf numFmtId="0" fontId="131" fillId="0" borderId="19" xfId="0" applyFont="1" applyFill="1" applyBorder="1" applyAlignment="1" applyProtection="1">
      <alignment horizontal="center" vertical="center"/>
    </xf>
    <xf numFmtId="0" fontId="103" fillId="0" borderId="19" xfId="0" applyFont="1" applyFill="1" applyBorder="1" applyAlignment="1" applyProtection="1">
      <alignment horizontal="center" vertical="center"/>
      <protection locked="0"/>
    </xf>
    <xf numFmtId="0" fontId="359" fillId="0" borderId="19" xfId="0" applyFont="1" applyFill="1" applyBorder="1" applyAlignment="1" applyProtection="1">
      <alignment horizontal="center" vertical="center"/>
    </xf>
    <xf numFmtId="0" fontId="96" fillId="7" borderId="0" xfId="0" applyFont="1" applyFill="1" applyBorder="1" applyAlignment="1" applyProtection="1">
      <alignment vertical="center"/>
    </xf>
    <xf numFmtId="0" fontId="272" fillId="0" borderId="45" xfId="0" applyFont="1" applyFill="1" applyBorder="1" applyAlignment="1" applyProtection="1">
      <alignment horizontal="center" vertical="center"/>
    </xf>
    <xf numFmtId="0" fontId="381" fillId="14" borderId="107" xfId="0" applyFont="1" applyFill="1" applyBorder="1" applyAlignment="1" applyProtection="1">
      <alignment horizontal="center" vertical="center"/>
      <protection locked="0"/>
    </xf>
    <xf numFmtId="0" fontId="311" fillId="2" borderId="58" xfId="0" applyFont="1" applyFill="1" applyBorder="1" applyAlignment="1" applyProtection="1">
      <alignment horizontal="center" vertical="center"/>
      <protection locked="0"/>
    </xf>
    <xf numFmtId="0" fontId="312" fillId="0" borderId="58" xfId="0" applyFont="1" applyFill="1" applyBorder="1" applyAlignment="1" applyProtection="1">
      <alignment horizontal="center" vertical="center"/>
      <protection locked="0"/>
    </xf>
    <xf numFmtId="0" fontId="302" fillId="12" borderId="19" xfId="0" applyFont="1" applyFill="1" applyBorder="1" applyAlignment="1" applyProtection="1">
      <alignment horizontal="left" vertical="top"/>
    </xf>
    <xf numFmtId="0" fontId="3" fillId="2" borderId="7" xfId="0" applyFont="1" applyFill="1" applyBorder="1" applyAlignment="1" applyProtection="1">
      <alignment vertical="center" wrapText="1"/>
    </xf>
    <xf numFmtId="0" fontId="65" fillId="0" borderId="76" xfId="0" applyFont="1" applyFill="1" applyBorder="1" applyAlignment="1" applyProtection="1">
      <alignment horizontal="right" vertical="center" wrapText="1"/>
    </xf>
    <xf numFmtId="0" fontId="157" fillId="0" borderId="126" xfId="0" applyFont="1" applyFill="1" applyBorder="1" applyAlignment="1" applyProtection="1">
      <alignment horizontal="right" vertical="center" wrapText="1"/>
    </xf>
    <xf numFmtId="0" fontId="129" fillId="0" borderId="19" xfId="0" applyFont="1" applyFill="1" applyBorder="1" applyAlignment="1" applyProtection="1">
      <alignment horizontal="center" vertical="center"/>
    </xf>
    <xf numFmtId="0" fontId="336" fillId="0" borderId="19" xfId="0" applyFont="1" applyFill="1" applyBorder="1" applyAlignment="1" applyProtection="1">
      <alignment horizontal="center" vertical="center"/>
      <protection locked="0"/>
    </xf>
    <xf numFmtId="49" fontId="337" fillId="0" borderId="19" xfId="0" applyNumberFormat="1" applyFont="1" applyFill="1" applyBorder="1" applyAlignment="1" applyProtection="1">
      <alignment horizontal="right" vertical="center"/>
    </xf>
    <xf numFmtId="0" fontId="2" fillId="12" borderId="19" xfId="0" applyFont="1" applyFill="1" applyBorder="1" applyAlignment="1" applyProtection="1">
      <alignment vertical="center"/>
    </xf>
    <xf numFmtId="0" fontId="38" fillId="0" borderId="19" xfId="0" applyFont="1" applyFill="1" applyBorder="1" applyAlignment="1" applyProtection="1">
      <alignment vertical="center"/>
    </xf>
    <xf numFmtId="0" fontId="302" fillId="0" borderId="0" xfId="0" applyFont="1" applyFill="1" applyBorder="1" applyAlignment="1" applyProtection="1">
      <alignment vertical="center" wrapText="1"/>
    </xf>
    <xf numFmtId="0" fontId="2" fillId="2" borderId="52" xfId="0" applyFont="1" applyFill="1" applyBorder="1" applyAlignment="1" applyProtection="1">
      <alignment vertical="center" wrapText="1"/>
    </xf>
    <xf numFmtId="2" fontId="2" fillId="0" borderId="66" xfId="0" applyNumberFormat="1" applyFont="1" applyFill="1" applyBorder="1" applyAlignment="1" applyProtection="1">
      <alignment horizontal="left" vertical="center" indent="3"/>
    </xf>
    <xf numFmtId="0" fontId="65" fillId="0" borderId="105" xfId="0" applyFont="1" applyFill="1" applyBorder="1" applyAlignment="1" applyProtection="1">
      <alignment horizontal="center" vertical="center"/>
    </xf>
    <xf numFmtId="2" fontId="2" fillId="0" borderId="41" xfId="0" applyNumberFormat="1" applyFont="1" applyFill="1" applyBorder="1" applyAlignment="1" applyProtection="1">
      <alignment horizontal="left" vertical="center" indent="3"/>
    </xf>
    <xf numFmtId="0" fontId="65" fillId="0" borderId="128" xfId="0" applyFont="1" applyFill="1" applyBorder="1" applyAlignment="1" applyProtection="1">
      <alignment horizontal="center" vertical="center"/>
    </xf>
    <xf numFmtId="0" fontId="65" fillId="0" borderId="127" xfId="0" applyFont="1" applyFill="1" applyBorder="1" applyAlignment="1" applyProtection="1">
      <alignment horizontal="center" vertical="center"/>
    </xf>
    <xf numFmtId="0" fontId="273" fillId="0" borderId="106" xfId="0" applyFont="1" applyFill="1" applyBorder="1" applyAlignment="1" applyProtection="1">
      <alignment vertical="center" wrapText="1"/>
    </xf>
    <xf numFmtId="0" fontId="65" fillId="0" borderId="104" xfId="0" applyFont="1" applyFill="1" applyBorder="1" applyAlignment="1" applyProtection="1">
      <alignment horizontal="center" vertical="center"/>
    </xf>
    <xf numFmtId="0" fontId="65" fillId="0" borderId="120" xfId="0" applyFont="1" applyFill="1" applyBorder="1" applyAlignment="1" applyProtection="1">
      <alignment horizontal="center" vertical="center"/>
    </xf>
    <xf numFmtId="0" fontId="273" fillId="0" borderId="113" xfId="0" applyFont="1" applyFill="1" applyBorder="1" applyAlignment="1" applyProtection="1">
      <alignment vertical="center" wrapText="1"/>
    </xf>
    <xf numFmtId="0" fontId="65" fillId="0" borderId="114" xfId="0" applyFont="1" applyFill="1" applyBorder="1" applyAlignment="1" applyProtection="1">
      <alignment horizontal="center" vertical="center"/>
    </xf>
    <xf numFmtId="0" fontId="65" fillId="0" borderId="111" xfId="0" applyFont="1" applyFill="1" applyBorder="1" applyAlignment="1" applyProtection="1">
      <alignment horizontal="center" vertical="center"/>
    </xf>
    <xf numFmtId="0" fontId="2" fillId="0" borderId="107" xfId="0" applyFont="1" applyFill="1" applyBorder="1" applyAlignment="1" applyProtection="1">
      <alignment horizontal="left" vertical="center" indent="3"/>
    </xf>
    <xf numFmtId="0" fontId="65" fillId="0" borderId="107" xfId="0" applyFont="1" applyFill="1" applyBorder="1" applyAlignment="1" applyProtection="1">
      <alignment horizontal="center" vertical="center"/>
    </xf>
    <xf numFmtId="0" fontId="320" fillId="0" borderId="106" xfId="0" applyFont="1" applyFill="1" applyBorder="1" applyAlignment="1" applyProtection="1">
      <alignment vertical="center" wrapText="1"/>
    </xf>
    <xf numFmtId="0" fontId="320" fillId="0" borderId="115" xfId="0" applyFont="1" applyFill="1" applyBorder="1" applyAlignment="1" applyProtection="1">
      <alignment vertical="center" wrapText="1"/>
    </xf>
    <xf numFmtId="0" fontId="65" fillId="0" borderId="97" xfId="0" applyFont="1" applyFill="1" applyBorder="1" applyAlignment="1" applyProtection="1">
      <alignment horizontal="center" vertical="center"/>
    </xf>
    <xf numFmtId="0" fontId="65" fillId="0" borderId="98" xfId="0" applyFont="1" applyFill="1" applyBorder="1" applyAlignment="1" applyProtection="1">
      <alignment horizontal="center" vertical="center"/>
    </xf>
    <xf numFmtId="0" fontId="320" fillId="0" borderId="113" xfId="0" applyFont="1" applyFill="1" applyBorder="1" applyAlignment="1" applyProtection="1">
      <alignment vertical="center" wrapText="1"/>
    </xf>
    <xf numFmtId="0" fontId="3" fillId="0" borderId="123" xfId="0" applyFont="1" applyFill="1" applyBorder="1" applyAlignment="1" applyProtection="1">
      <alignment vertical="center"/>
    </xf>
    <xf numFmtId="0" fontId="3" fillId="0" borderId="74" xfId="0" applyFont="1" applyFill="1" applyBorder="1" applyAlignment="1" applyProtection="1">
      <alignment vertical="center"/>
    </xf>
    <xf numFmtId="0" fontId="2" fillId="0" borderId="33" xfId="0" applyFont="1" applyFill="1" applyBorder="1" applyAlignment="1" applyProtection="1">
      <alignment horizontal="left" vertical="center" indent="3"/>
    </xf>
    <xf numFmtId="0" fontId="65" fillId="0" borderId="36" xfId="0" applyFont="1" applyFill="1" applyBorder="1" applyAlignment="1" applyProtection="1">
      <alignment horizontal="center" vertical="center" wrapText="1"/>
    </xf>
    <xf numFmtId="0" fontId="65" fillId="0" borderId="109" xfId="0" applyFont="1" applyFill="1" applyBorder="1" applyAlignment="1" applyProtection="1">
      <alignment horizontal="center" vertical="center"/>
    </xf>
    <xf numFmtId="0" fontId="2" fillId="0" borderId="39" xfId="0" applyFont="1" applyFill="1" applyBorder="1" applyAlignment="1" applyProtection="1">
      <alignment horizontal="left" vertical="center" indent="3"/>
    </xf>
    <xf numFmtId="0" fontId="65" fillId="0" borderId="73" xfId="0" applyFont="1" applyFill="1" applyBorder="1" applyAlignment="1" applyProtection="1">
      <alignment horizontal="center" vertical="center"/>
    </xf>
    <xf numFmtId="0" fontId="65" fillId="0" borderId="80" xfId="0" applyFont="1" applyFill="1" applyBorder="1" applyAlignment="1" applyProtection="1">
      <alignment horizontal="right" vertical="center" wrapText="1"/>
    </xf>
    <xf numFmtId="0" fontId="65" fillId="0" borderId="42" xfId="0" applyFont="1" applyFill="1" applyBorder="1" applyAlignment="1" applyProtection="1">
      <alignment horizontal="center" vertical="center"/>
    </xf>
    <xf numFmtId="0" fontId="65" fillId="0" borderId="42" xfId="0" applyFont="1" applyFill="1" applyBorder="1" applyAlignment="1" applyProtection="1">
      <alignment horizontal="center" vertical="center" wrapText="1"/>
    </xf>
    <xf numFmtId="0" fontId="65" fillId="0" borderId="110" xfId="0" applyFont="1" applyFill="1" applyBorder="1" applyAlignment="1" applyProtection="1">
      <alignment horizontal="center" vertical="center"/>
    </xf>
    <xf numFmtId="0" fontId="302" fillId="0" borderId="0" xfId="0" applyFont="1" applyFill="1" applyBorder="1" applyAlignment="1" applyProtection="1">
      <alignment horizontal="left" vertical="center"/>
    </xf>
    <xf numFmtId="0" fontId="322" fillId="0" borderId="7" xfId="0" applyFont="1" applyFill="1" applyBorder="1" applyAlignment="1" applyProtection="1">
      <alignment horizontal="center" vertical="center"/>
    </xf>
    <xf numFmtId="0" fontId="323" fillId="0" borderId="55" xfId="0" applyFont="1" applyFill="1" applyBorder="1" applyAlignment="1" applyProtection="1">
      <alignment vertical="center" wrapText="1"/>
    </xf>
    <xf numFmtId="0" fontId="142" fillId="0" borderId="61" xfId="0" applyFont="1" applyFill="1" applyBorder="1" applyAlignment="1" applyProtection="1">
      <alignment horizontal="center" vertical="center" wrapText="1"/>
      <protection locked="0"/>
    </xf>
    <xf numFmtId="0" fontId="96" fillId="7" borderId="64" xfId="0" applyFont="1" applyFill="1" applyBorder="1" applyAlignment="1" applyProtection="1">
      <alignment horizontal="left" vertical="center" wrapText="1"/>
    </xf>
    <xf numFmtId="0" fontId="267" fillId="0" borderId="65" xfId="0" applyFont="1" applyFill="1" applyBorder="1" applyAlignment="1" applyProtection="1">
      <alignment horizontal="left" vertical="center" wrapText="1" indent="2"/>
    </xf>
    <xf numFmtId="0" fontId="2" fillId="2" borderId="46" xfId="0" applyFont="1" applyFill="1" applyBorder="1" applyAlignment="1" applyProtection="1">
      <alignment vertical="center"/>
    </xf>
    <xf numFmtId="0" fontId="281" fillId="13" borderId="46" xfId="0" applyFont="1" applyFill="1" applyBorder="1" applyAlignment="1" applyProtection="1">
      <alignment horizontal="left" vertical="center" wrapText="1"/>
    </xf>
    <xf numFmtId="0" fontId="96" fillId="7" borderId="64" xfId="0" applyFont="1" applyFill="1" applyBorder="1" applyAlignment="1" applyProtection="1">
      <alignment vertical="center" wrapText="1"/>
    </xf>
    <xf numFmtId="0" fontId="2" fillId="0" borderId="46" xfId="0" applyFont="1" applyFill="1" applyBorder="1" applyAlignment="1" applyProtection="1">
      <alignment vertical="center"/>
    </xf>
    <xf numFmtId="0" fontId="3" fillId="2" borderId="58" xfId="0" applyFont="1" applyFill="1" applyBorder="1" applyAlignment="1" applyProtection="1">
      <alignment vertical="center" wrapText="1"/>
    </xf>
    <xf numFmtId="0" fontId="3" fillId="8" borderId="0" xfId="0" applyFont="1" applyFill="1" applyBorder="1" applyAlignment="1" applyProtection="1">
      <alignment vertical="center"/>
    </xf>
    <xf numFmtId="0" fontId="2" fillId="0" borderId="52" xfId="0" applyFont="1" applyFill="1" applyBorder="1" applyAlignment="1" applyProtection="1">
      <alignment vertical="center"/>
    </xf>
    <xf numFmtId="0" fontId="65" fillId="0" borderId="101" xfId="0" applyFont="1" applyFill="1" applyBorder="1" applyAlignment="1" applyProtection="1">
      <alignment horizontal="center" vertical="center"/>
    </xf>
    <xf numFmtId="0" fontId="65" fillId="0" borderId="104" xfId="0" applyFont="1" applyFill="1" applyBorder="1" applyAlignment="1" applyProtection="1">
      <alignment vertical="center" wrapText="1"/>
    </xf>
    <xf numFmtId="0" fontId="65" fillId="0" borderId="104" xfId="0" applyFont="1" applyFill="1" applyBorder="1" applyAlignment="1" applyProtection="1">
      <alignment horizontal="center" vertical="center" wrapText="1"/>
    </xf>
    <xf numFmtId="0" fontId="65" fillId="0" borderId="116" xfId="0" applyFont="1" applyFill="1" applyBorder="1" applyAlignment="1" applyProtection="1">
      <alignment horizontal="center" vertical="center"/>
    </xf>
    <xf numFmtId="0" fontId="65" fillId="0" borderId="102" xfId="0" applyFont="1" applyFill="1" applyBorder="1" applyAlignment="1" applyProtection="1">
      <alignment vertical="center" wrapText="1"/>
    </xf>
    <xf numFmtId="0" fontId="65" fillId="0" borderId="102" xfId="0" applyFont="1" applyFill="1" applyBorder="1" applyAlignment="1" applyProtection="1">
      <alignment horizontal="center" vertical="center"/>
    </xf>
    <xf numFmtId="0" fontId="65" fillId="0" borderId="102" xfId="0" applyFont="1" applyFill="1" applyBorder="1" applyAlignment="1" applyProtection="1">
      <alignment horizontal="center" vertical="center" wrapText="1"/>
    </xf>
    <xf numFmtId="0" fontId="311" fillId="15" borderId="107" xfId="0" applyFont="1" applyFill="1" applyBorder="1" applyAlignment="1" applyProtection="1">
      <alignment horizontal="center" vertical="center"/>
      <protection locked="0"/>
    </xf>
    <xf numFmtId="0" fontId="130" fillId="15" borderId="107" xfId="0" applyFont="1" applyFill="1" applyBorder="1" applyAlignment="1" applyProtection="1">
      <alignment horizontal="center" vertical="center"/>
      <protection locked="0"/>
    </xf>
    <xf numFmtId="0" fontId="312" fillId="15" borderId="107" xfId="0" applyFont="1" applyFill="1" applyBorder="1" applyAlignment="1" applyProtection="1">
      <alignment horizontal="center" vertical="center"/>
      <protection locked="0"/>
    </xf>
    <xf numFmtId="0" fontId="311" fillId="15" borderId="100" xfId="0" applyFont="1" applyFill="1" applyBorder="1" applyAlignment="1" applyProtection="1">
      <alignment horizontal="center" vertical="center"/>
      <protection locked="0"/>
    </xf>
    <xf numFmtId="0" fontId="130" fillId="15" borderId="100" xfId="0" applyFont="1" applyFill="1" applyBorder="1" applyAlignment="1" applyProtection="1">
      <alignment horizontal="center" vertical="center"/>
      <protection locked="0"/>
    </xf>
    <xf numFmtId="0" fontId="312" fillId="15" borderId="100" xfId="0" applyFont="1" applyFill="1" applyBorder="1" applyAlignment="1" applyProtection="1">
      <alignment horizontal="center" vertical="center"/>
      <protection locked="0"/>
    </xf>
    <xf numFmtId="0" fontId="183" fillId="15" borderId="127" xfId="0" applyFont="1" applyFill="1" applyBorder="1" applyAlignment="1" applyProtection="1">
      <alignment horizontal="center" vertical="center" wrapText="1"/>
      <protection locked="0"/>
    </xf>
    <xf numFmtId="0" fontId="183" fillId="15" borderId="121" xfId="0" applyFont="1" applyFill="1" applyBorder="1" applyAlignment="1" applyProtection="1">
      <alignment horizontal="center" vertical="center" wrapText="1"/>
      <protection locked="0"/>
    </xf>
    <xf numFmtId="0" fontId="321" fillId="15" borderId="86" xfId="0" applyFont="1" applyFill="1" applyBorder="1" applyAlignment="1" applyProtection="1">
      <alignment horizontal="center" vertical="center" wrapText="1"/>
      <protection locked="0"/>
    </xf>
    <xf numFmtId="0" fontId="321" fillId="15" borderId="107" xfId="0" applyFont="1" applyFill="1" applyBorder="1" applyAlignment="1" applyProtection="1">
      <alignment horizontal="center" vertical="center" wrapText="1"/>
      <protection locked="0"/>
    </xf>
    <xf numFmtId="0" fontId="321" fillId="15" borderId="99" xfId="0" applyFont="1" applyFill="1" applyBorder="1" applyAlignment="1" applyProtection="1">
      <alignment horizontal="center" vertical="center" wrapText="1"/>
      <protection locked="0"/>
    </xf>
    <xf numFmtId="0" fontId="165" fillId="15" borderId="108" xfId="0" applyFont="1" applyFill="1" applyBorder="1" applyAlignment="1" applyProtection="1">
      <alignment horizontal="center" vertical="center"/>
      <protection locked="0"/>
    </xf>
    <xf numFmtId="0" fontId="165" fillId="15" borderId="103" xfId="0" applyFont="1" applyFill="1" applyBorder="1" applyAlignment="1" applyProtection="1">
      <alignment horizontal="center" vertical="center"/>
      <protection locked="0"/>
    </xf>
    <xf numFmtId="0" fontId="2" fillId="0" borderId="0" xfId="0" applyFont="1" applyFill="1" applyBorder="1" applyAlignment="1" applyProtection="1">
      <alignment vertical="center" wrapText="1"/>
    </xf>
    <xf numFmtId="2" fontId="266" fillId="0" borderId="0" xfId="0" applyNumberFormat="1" applyFont="1" applyFill="1" applyBorder="1" applyAlignment="1" applyProtection="1">
      <alignment horizontal="center" vertical="center" wrapText="1"/>
    </xf>
    <xf numFmtId="0" fontId="498" fillId="0" borderId="19" xfId="0" applyFont="1" applyFill="1" applyBorder="1" applyAlignment="1" applyProtection="1">
      <alignment horizontal="center" vertical="center"/>
      <protection locked="0"/>
    </xf>
    <xf numFmtId="0" fontId="2" fillId="0" borderId="7" xfId="0" applyFont="1" applyFill="1" applyBorder="1" applyAlignment="1" applyProtection="1">
      <alignment horizontal="left" vertical="center"/>
    </xf>
    <xf numFmtId="0" fontId="3" fillId="9" borderId="64" xfId="0" applyFont="1" applyFill="1" applyBorder="1" applyAlignment="1" applyProtection="1">
      <alignment vertical="center"/>
    </xf>
    <xf numFmtId="3" fontId="468" fillId="0" borderId="19" xfId="0" applyNumberFormat="1" applyFont="1" applyFill="1" applyBorder="1" applyAlignment="1" applyProtection="1">
      <alignment horizontal="center" vertical="top" wrapText="1"/>
      <protection locked="0"/>
    </xf>
    <xf numFmtId="0" fontId="482" fillId="2" borderId="19" xfId="0" applyFont="1" applyFill="1" applyBorder="1" applyAlignment="1" applyProtection="1">
      <alignment horizontal="left" vertical="center"/>
    </xf>
    <xf numFmtId="0" fontId="393" fillId="2" borderId="19" xfId="0" applyFont="1" applyFill="1" applyBorder="1" applyAlignment="1" applyProtection="1">
      <alignment horizontal="left" vertical="top"/>
    </xf>
    <xf numFmtId="0" fontId="451" fillId="0" borderId="19" xfId="0" applyFont="1" applyFill="1" applyBorder="1" applyAlignment="1" applyProtection="1">
      <alignment vertical="center" wrapText="1"/>
    </xf>
    <xf numFmtId="0" fontId="450" fillId="0" borderId="19" xfId="0" applyFont="1" applyFill="1" applyBorder="1" applyAlignment="1" applyProtection="1">
      <alignment horizontal="center" vertical="center" wrapText="1"/>
    </xf>
    <xf numFmtId="0" fontId="294" fillId="2" borderId="19" xfId="0" applyFont="1" applyFill="1" applyBorder="1" applyAlignment="1" applyProtection="1">
      <alignment horizontal="center" vertical="center"/>
      <protection locked="0"/>
    </xf>
    <xf numFmtId="0" fontId="138" fillId="0" borderId="19" xfId="0" applyFont="1" applyFill="1" applyBorder="1" applyAlignment="1" applyProtection="1">
      <alignment vertical="center" wrapText="1"/>
    </xf>
    <xf numFmtId="0" fontId="113" fillId="0" borderId="19" xfId="0" applyFont="1" applyFill="1" applyBorder="1" applyAlignment="1" applyProtection="1">
      <alignment horizontal="center" vertical="center"/>
      <protection locked="0"/>
    </xf>
    <xf numFmtId="0" fontId="213" fillId="0" borderId="19" xfId="0" applyFont="1" applyFill="1" applyBorder="1" applyAlignment="1" applyProtection="1">
      <alignment horizontal="center" vertical="center" wrapText="1"/>
    </xf>
    <xf numFmtId="49" fontId="214" fillId="0" borderId="19" xfId="0" applyNumberFormat="1" applyFont="1" applyFill="1" applyBorder="1" applyAlignment="1" applyProtection="1">
      <alignment horizontal="right" vertical="center"/>
    </xf>
    <xf numFmtId="0" fontId="165" fillId="0" borderId="19" xfId="0" applyFont="1" applyFill="1" applyBorder="1" applyAlignment="1" applyProtection="1">
      <alignment horizontal="center" vertical="center"/>
      <protection locked="0"/>
    </xf>
    <xf numFmtId="0" fontId="216" fillId="0" borderId="19" xfId="0" applyFont="1" applyFill="1" applyBorder="1" applyAlignment="1" applyProtection="1">
      <alignment horizontal="center" vertical="center"/>
      <protection locked="0"/>
    </xf>
    <xf numFmtId="0" fontId="114" fillId="0" borderId="19" xfId="0" applyFont="1" applyFill="1" applyBorder="1" applyAlignment="1" applyProtection="1">
      <alignment horizontal="center" vertical="center"/>
      <protection locked="0"/>
    </xf>
    <xf numFmtId="0" fontId="567" fillId="12" borderId="19" xfId="0" applyFont="1" applyFill="1" applyBorder="1" applyAlignment="1" applyProtection="1">
      <alignment vertical="center"/>
    </xf>
    <xf numFmtId="0" fontId="58" fillId="0" borderId="19" xfId="0" applyFont="1" applyFill="1" applyBorder="1" applyAlignment="1" applyProtection="1">
      <alignment horizontal="center" vertical="center"/>
    </xf>
    <xf numFmtId="0" fontId="46" fillId="0" borderId="19" xfId="0" applyFont="1" applyFill="1" applyBorder="1" applyAlignment="1" applyProtection="1">
      <alignment vertical="center"/>
    </xf>
    <xf numFmtId="0" fontId="47" fillId="0" borderId="19" xfId="0" applyFont="1" applyFill="1" applyBorder="1" applyAlignment="1" applyProtection="1">
      <alignment horizontal="center" vertical="center"/>
    </xf>
    <xf numFmtId="0" fontId="166" fillId="0" borderId="94" xfId="0" applyFont="1" applyFill="1" applyBorder="1" applyAlignment="1" applyProtection="1">
      <alignment horizontal="center" vertical="center" wrapText="1"/>
      <protection locked="0"/>
    </xf>
    <xf numFmtId="0" fontId="164" fillId="8" borderId="19" xfId="0" applyFont="1" applyFill="1" applyBorder="1" applyAlignment="1" applyProtection="1">
      <alignment horizontal="right" vertical="center" wrapText="1"/>
    </xf>
    <xf numFmtId="0" fontId="23" fillId="0" borderId="62" xfId="0" applyFont="1" applyFill="1" applyBorder="1" applyAlignment="1" applyProtection="1">
      <alignment horizontal="center" vertical="center" wrapText="1"/>
      <protection locked="0"/>
    </xf>
    <xf numFmtId="0" fontId="23" fillId="0" borderId="94" xfId="0" applyFont="1" applyFill="1" applyBorder="1" applyAlignment="1" applyProtection="1">
      <alignment horizontal="center" vertical="center" wrapText="1"/>
      <protection locked="0"/>
    </xf>
    <xf numFmtId="0" fontId="3" fillId="0" borderId="32" xfId="0" applyFont="1" applyFill="1" applyBorder="1" applyAlignment="1" applyProtection="1">
      <alignment horizontal="center" vertical="center" wrapText="1"/>
    </xf>
    <xf numFmtId="0" fontId="46" fillId="0" borderId="32" xfId="0" applyFont="1" applyFill="1" applyBorder="1" applyAlignment="1" applyProtection="1">
      <alignment vertical="center" wrapText="1"/>
    </xf>
    <xf numFmtId="0" fontId="46" fillId="0" borderId="32" xfId="0" applyFont="1" applyFill="1" applyBorder="1" applyAlignment="1" applyProtection="1">
      <alignment horizontal="center" vertical="center"/>
    </xf>
    <xf numFmtId="0" fontId="65" fillId="0" borderId="32" xfId="0" applyFont="1" applyFill="1" applyBorder="1" applyAlignment="1" applyProtection="1">
      <alignment horizontal="center" vertical="center"/>
    </xf>
    <xf numFmtId="0" fontId="79" fillId="2" borderId="32" xfId="0" applyFont="1" applyFill="1" applyBorder="1" applyAlignment="1" applyProtection="1">
      <alignment horizontal="center" vertical="center"/>
      <protection locked="0"/>
    </xf>
    <xf numFmtId="0" fontId="3" fillId="0" borderId="93" xfId="0" applyFont="1" applyFill="1" applyBorder="1" applyAlignment="1" applyProtection="1">
      <alignment horizontal="center" vertical="center" wrapText="1"/>
    </xf>
    <xf numFmtId="0" fontId="46" fillId="0" borderId="93" xfId="0" applyFont="1" applyFill="1" applyBorder="1" applyAlignment="1" applyProtection="1">
      <alignment vertical="center" wrapText="1"/>
    </xf>
    <xf numFmtId="0" fontId="46" fillId="0" borderId="93" xfId="0" applyFont="1" applyFill="1" applyBorder="1" applyAlignment="1" applyProtection="1">
      <alignment horizontal="center" vertical="center"/>
    </xf>
    <xf numFmtId="0" fontId="65" fillId="0" borderId="93" xfId="0" applyFont="1" applyFill="1" applyBorder="1" applyAlignment="1" applyProtection="1">
      <alignment horizontal="center" vertical="center"/>
    </xf>
    <xf numFmtId="0" fontId="79" fillId="2" borderId="93" xfId="0" applyFont="1" applyFill="1" applyBorder="1" applyAlignment="1" applyProtection="1">
      <alignment horizontal="center" vertical="center"/>
      <protection locked="0"/>
    </xf>
    <xf numFmtId="0" fontId="125" fillId="0" borderId="61" xfId="0" applyFont="1" applyFill="1" applyBorder="1" applyAlignment="1" applyProtection="1">
      <alignment horizontal="center" vertical="center"/>
    </xf>
    <xf numFmtId="49" fontId="358" fillId="0" borderId="19" xfId="0" applyNumberFormat="1" applyFont="1" applyFill="1" applyBorder="1" applyAlignment="1" applyProtection="1">
      <alignment vertical="center"/>
    </xf>
    <xf numFmtId="0" fontId="3" fillId="0" borderId="93" xfId="0" applyFont="1" applyFill="1" applyBorder="1" applyAlignment="1" applyProtection="1">
      <alignment vertical="center" wrapText="1"/>
    </xf>
    <xf numFmtId="0" fontId="3" fillId="0" borderId="32" xfId="0" applyFont="1" applyFill="1" applyBorder="1" applyAlignment="1" applyProtection="1">
      <alignment vertical="center" wrapText="1"/>
    </xf>
    <xf numFmtId="0" fontId="57" fillId="0" borderId="32" xfId="0" applyFont="1" applyFill="1" applyBorder="1" applyAlignment="1" applyProtection="1">
      <alignment vertical="center"/>
    </xf>
    <xf numFmtId="0" fontId="3" fillId="0" borderId="33" xfId="0" applyFont="1" applyFill="1" applyBorder="1" applyAlignment="1" applyProtection="1">
      <alignment vertical="center" wrapText="1"/>
    </xf>
    <xf numFmtId="0" fontId="2" fillId="0" borderId="46" xfId="0" applyFont="1" applyFill="1" applyBorder="1" applyAlignment="1" applyProtection="1">
      <alignment horizontal="left" vertical="center"/>
    </xf>
    <xf numFmtId="0" fontId="2" fillId="0" borderId="59" xfId="0" applyFont="1" applyFill="1" applyBorder="1" applyAlignment="1" applyProtection="1">
      <alignment vertical="center"/>
    </xf>
    <xf numFmtId="0" fontId="2" fillId="0" borderId="64" xfId="0" applyFont="1" applyFill="1" applyBorder="1" applyAlignment="1" applyProtection="1">
      <alignment vertical="center"/>
    </xf>
    <xf numFmtId="0" fontId="2" fillId="12" borderId="46" xfId="0" applyFont="1" applyFill="1" applyBorder="1" applyAlignment="1" applyProtection="1">
      <alignment vertical="center"/>
    </xf>
    <xf numFmtId="0" fontId="3" fillId="12" borderId="7" xfId="0" applyFont="1" applyFill="1" applyBorder="1" applyAlignment="1" applyProtection="1">
      <alignment vertical="center" wrapText="1"/>
    </xf>
    <xf numFmtId="0" fontId="2" fillId="12" borderId="71" xfId="0" applyFont="1" applyFill="1" applyBorder="1" applyAlignment="1" applyProtection="1">
      <alignment vertical="center"/>
    </xf>
    <xf numFmtId="0" fontId="2" fillId="0" borderId="52" xfId="0" applyFont="1" applyFill="1" applyBorder="1" applyAlignment="1" applyProtection="1">
      <alignment vertical="center" wrapText="1"/>
    </xf>
    <xf numFmtId="0" fontId="418" fillId="0" borderId="60" xfId="0" applyFont="1" applyFill="1" applyBorder="1" applyAlignment="1" applyProtection="1">
      <alignment horizontal="center" vertical="center"/>
    </xf>
    <xf numFmtId="0" fontId="418" fillId="0" borderId="136" xfId="0" applyFont="1" applyFill="1" applyBorder="1" applyAlignment="1" applyProtection="1">
      <alignment horizontal="center" vertical="center"/>
    </xf>
    <xf numFmtId="0" fontId="418" fillId="0" borderId="137" xfId="0" applyFont="1" applyFill="1" applyBorder="1" applyAlignment="1" applyProtection="1">
      <alignment horizontal="center" vertical="center"/>
    </xf>
    <xf numFmtId="0" fontId="3" fillId="0" borderId="7" xfId="0" applyFont="1" applyFill="1" applyBorder="1" applyAlignment="1" applyProtection="1">
      <alignment vertical="center" wrapText="1"/>
    </xf>
    <xf numFmtId="0" fontId="399" fillId="5" borderId="0" xfId="0" applyFont="1" applyFill="1" applyBorder="1" applyAlignment="1" applyProtection="1">
      <alignment vertical="center" wrapText="1"/>
    </xf>
    <xf numFmtId="0" fontId="2" fillId="0" borderId="34" xfId="0" applyFont="1" applyFill="1" applyBorder="1" applyAlignment="1" applyProtection="1">
      <alignment horizontal="center" vertical="center"/>
    </xf>
    <xf numFmtId="0" fontId="65" fillId="0" borderId="37" xfId="0" applyFont="1" applyFill="1" applyBorder="1" applyAlignment="1" applyProtection="1">
      <alignment horizontal="center" vertical="center"/>
    </xf>
    <xf numFmtId="0" fontId="2" fillId="0" borderId="65" xfId="0" applyFont="1" applyFill="1" applyBorder="1" applyAlignment="1" applyProtection="1">
      <alignment vertical="center"/>
    </xf>
    <xf numFmtId="0" fontId="2" fillId="0" borderId="25" xfId="0" applyFont="1" applyFill="1" applyBorder="1" applyAlignment="1" applyProtection="1">
      <alignment horizontal="center" vertical="center"/>
    </xf>
    <xf numFmtId="0" fontId="65" fillId="0" borderId="13" xfId="0" applyFont="1" applyFill="1" applyBorder="1" applyAlignment="1" applyProtection="1">
      <alignment horizontal="center" vertical="center"/>
    </xf>
    <xf numFmtId="0" fontId="65" fillId="0" borderId="67" xfId="0" applyFont="1" applyFill="1" applyBorder="1" applyAlignment="1" applyProtection="1">
      <alignment horizontal="center" vertical="center"/>
    </xf>
    <xf numFmtId="0" fontId="2" fillId="0" borderId="47" xfId="0" applyFont="1" applyFill="1" applyBorder="1" applyAlignment="1" applyProtection="1">
      <alignment horizontal="center" vertical="center"/>
    </xf>
    <xf numFmtId="0" fontId="65" fillId="0" borderId="49" xfId="0" applyFont="1" applyFill="1" applyBorder="1" applyAlignment="1" applyProtection="1">
      <alignment horizontal="center" vertical="center"/>
    </xf>
    <xf numFmtId="0" fontId="65" fillId="0" borderId="50" xfId="0" applyFont="1" applyFill="1" applyBorder="1" applyAlignment="1" applyProtection="1">
      <alignment horizontal="center" vertical="center"/>
    </xf>
    <xf numFmtId="0" fontId="3" fillId="0" borderId="8" xfId="0" applyFont="1" applyFill="1" applyBorder="1" applyAlignment="1" applyProtection="1">
      <alignment horizontal="center" vertical="center" wrapText="1"/>
    </xf>
    <xf numFmtId="0" fontId="46" fillId="0" borderId="55" xfId="0" applyFont="1" applyFill="1" applyBorder="1" applyAlignment="1" applyProtection="1">
      <alignment vertical="center" wrapText="1"/>
    </xf>
    <xf numFmtId="0" fontId="65" fillId="0" borderId="56" xfId="0" applyFont="1" applyFill="1" applyBorder="1" applyAlignment="1" applyProtection="1">
      <alignment horizontal="center" vertical="center"/>
    </xf>
    <xf numFmtId="0" fontId="65" fillId="0" borderId="57" xfId="0" applyFont="1" applyFill="1" applyBorder="1" applyAlignment="1" applyProtection="1">
      <alignment horizontal="center" vertical="center"/>
    </xf>
    <xf numFmtId="0" fontId="2" fillId="0" borderId="46" xfId="0" applyFont="1" applyFill="1" applyBorder="1" applyAlignment="1" applyProtection="1">
      <alignment vertical="center" wrapText="1"/>
    </xf>
    <xf numFmtId="0" fontId="65" fillId="0" borderId="82" xfId="0" applyFont="1" applyFill="1" applyBorder="1" applyAlignment="1" applyProtection="1">
      <alignment horizontal="center" vertical="center"/>
    </xf>
    <xf numFmtId="0" fontId="65" fillId="0" borderId="140" xfId="0" applyFont="1" applyFill="1" applyBorder="1" applyAlignment="1" applyProtection="1">
      <alignment horizontal="center" vertical="center"/>
    </xf>
    <xf numFmtId="0" fontId="65" fillId="0" borderId="139" xfId="0" applyFont="1" applyFill="1" applyBorder="1" applyAlignment="1" applyProtection="1">
      <alignment horizontal="center" vertical="center"/>
    </xf>
    <xf numFmtId="0" fontId="46" fillId="0" borderId="68" xfId="0" applyFont="1" applyFill="1" applyBorder="1" applyAlignment="1" applyProtection="1">
      <alignment horizontal="center" vertical="center"/>
    </xf>
    <xf numFmtId="0" fontId="157" fillId="0" borderId="55" xfId="0" applyFont="1" applyFill="1" applyBorder="1" applyAlignment="1" applyProtection="1">
      <alignment horizontal="center" vertical="center" wrapText="1"/>
    </xf>
    <xf numFmtId="0" fontId="446" fillId="0" borderId="8" xfId="0" applyFont="1" applyFill="1" applyBorder="1" applyAlignment="1" applyProtection="1">
      <alignment vertical="center" wrapText="1"/>
    </xf>
    <xf numFmtId="0" fontId="46" fillId="0" borderId="55" xfId="0" applyFont="1" applyFill="1" applyBorder="1" applyAlignment="1" applyProtection="1">
      <alignment horizontal="center" vertical="center" wrapText="1"/>
    </xf>
    <xf numFmtId="0" fontId="65" fillId="0" borderId="66" xfId="0" applyFont="1" applyFill="1" applyBorder="1" applyAlignment="1" applyProtection="1">
      <alignment horizontal="center" vertical="center" wrapText="1"/>
    </xf>
    <xf numFmtId="0" fontId="65" fillId="0" borderId="48" xfId="0" applyFont="1" applyFill="1" applyBorder="1" applyAlignment="1" applyProtection="1">
      <alignment horizontal="center" vertical="center" wrapText="1"/>
    </xf>
    <xf numFmtId="0" fontId="65" fillId="0" borderId="75" xfId="0" applyFont="1" applyFill="1" applyBorder="1" applyAlignment="1" applyProtection="1">
      <alignment horizontal="center" vertical="center" wrapText="1"/>
    </xf>
    <xf numFmtId="0" fontId="367" fillId="14" borderId="73" xfId="0" applyFont="1" applyFill="1" applyBorder="1" applyAlignment="1" applyProtection="1">
      <alignment horizontal="center" vertical="center" wrapText="1"/>
      <protection locked="0"/>
    </xf>
    <xf numFmtId="0" fontId="2" fillId="0" borderId="34" xfId="0" applyFont="1" applyFill="1" applyBorder="1" applyAlignment="1" applyProtection="1">
      <alignment vertical="center"/>
    </xf>
    <xf numFmtId="0" fontId="400" fillId="0" borderId="34" xfId="0" applyFont="1" applyFill="1" applyBorder="1" applyAlignment="1" applyProtection="1">
      <alignment horizontal="center" vertical="center"/>
    </xf>
    <xf numFmtId="0" fontId="206" fillId="0" borderId="95" xfId="0" applyFont="1" applyFill="1" applyBorder="1" applyAlignment="1" applyProtection="1">
      <alignment horizontal="center" vertical="center" wrapText="1"/>
    </xf>
    <xf numFmtId="0" fontId="106" fillId="0" borderId="89" xfId="0" applyFont="1" applyFill="1" applyBorder="1" applyAlignment="1" applyProtection="1">
      <alignment horizontal="center" vertical="center"/>
    </xf>
    <xf numFmtId="0" fontId="107" fillId="0" borderId="90" xfId="0" applyFont="1" applyFill="1" applyBorder="1" applyAlignment="1" applyProtection="1">
      <alignment horizontal="center" vertical="center"/>
    </xf>
    <xf numFmtId="0" fontId="400" fillId="0" borderId="140" xfId="0" applyFont="1" applyFill="1" applyBorder="1" applyAlignment="1" applyProtection="1">
      <alignment horizontal="center" vertical="center"/>
    </xf>
    <xf numFmtId="0" fontId="400" fillId="0" borderId="142" xfId="0" applyFont="1" applyFill="1" applyBorder="1" applyAlignment="1" applyProtection="1">
      <alignment horizontal="center" vertical="center"/>
    </xf>
    <xf numFmtId="0" fontId="569" fillId="0" borderId="141" xfId="0" applyFont="1" applyFill="1" applyBorder="1" applyAlignment="1" applyProtection="1">
      <alignment horizontal="center" vertical="center"/>
    </xf>
    <xf numFmtId="0" fontId="569" fillId="0" borderId="140" xfId="0" applyFont="1" applyFill="1" applyBorder="1" applyAlignment="1" applyProtection="1">
      <alignment horizontal="center" vertical="center"/>
    </xf>
    <xf numFmtId="0" fontId="419" fillId="16" borderId="87" xfId="0" applyFont="1" applyFill="1" applyBorder="1" applyAlignment="1" applyProtection="1">
      <alignment horizontal="center" vertical="center"/>
      <protection locked="0"/>
    </xf>
    <xf numFmtId="0" fontId="420" fillId="16" borderId="54" xfId="0" applyFont="1" applyFill="1" applyBorder="1" applyAlignment="1" applyProtection="1">
      <alignment horizontal="center" vertical="center"/>
      <protection locked="0"/>
    </xf>
    <xf numFmtId="0" fontId="419" fillId="16" borderId="99" xfId="0" applyFont="1" applyFill="1" applyBorder="1" applyAlignment="1" applyProtection="1">
      <alignment horizontal="center" vertical="center"/>
      <protection locked="0"/>
    </xf>
    <xf numFmtId="0" fontId="420" fillId="16" borderId="99" xfId="0" applyFont="1" applyFill="1" applyBorder="1" applyAlignment="1" applyProtection="1">
      <alignment horizontal="center" vertical="center"/>
      <protection locked="0"/>
    </xf>
    <xf numFmtId="0" fontId="419" fillId="16" borderId="112" xfId="0" applyFont="1" applyFill="1" applyBorder="1" applyAlignment="1" applyProtection="1">
      <alignment horizontal="center" vertical="center"/>
      <protection locked="0"/>
    </xf>
    <xf numFmtId="0" fontId="166" fillId="16" borderId="38" xfId="0" applyFont="1" applyFill="1" applyBorder="1" applyAlignment="1" applyProtection="1">
      <alignment horizontal="center" vertical="center" wrapText="1"/>
      <protection locked="0"/>
    </xf>
    <xf numFmtId="0" fontId="308" fillId="16" borderId="58" xfId="0" applyFont="1" applyFill="1" applyBorder="1" applyAlignment="1" applyProtection="1">
      <alignment horizontal="center" vertical="center"/>
      <protection locked="0"/>
    </xf>
    <xf numFmtId="0" fontId="79" fillId="16" borderId="45" xfId="0" applyFont="1" applyFill="1" applyBorder="1" applyAlignment="1" applyProtection="1">
      <alignment horizontal="center" vertical="center"/>
      <protection locked="0"/>
    </xf>
    <xf numFmtId="0" fontId="79" fillId="16" borderId="51" xfId="0" applyFont="1" applyFill="1" applyBorder="1" applyAlignment="1" applyProtection="1">
      <alignment horizontal="center" vertical="center"/>
      <protection locked="0"/>
    </xf>
    <xf numFmtId="0" fontId="79" fillId="16" borderId="59" xfId="0" applyFont="1" applyFill="1" applyBorder="1" applyAlignment="1" applyProtection="1">
      <alignment horizontal="center" vertical="center"/>
      <protection locked="0"/>
    </xf>
    <xf numFmtId="0" fontId="79" fillId="16" borderId="58" xfId="0" applyFont="1" applyFill="1" applyBorder="1" applyAlignment="1" applyProtection="1">
      <alignment horizontal="center" vertical="center"/>
      <protection locked="0"/>
    </xf>
    <xf numFmtId="0" fontId="79" fillId="16" borderId="38" xfId="0" applyFont="1" applyFill="1" applyBorder="1" applyAlignment="1" applyProtection="1">
      <alignment horizontal="center" vertical="center"/>
      <protection locked="0"/>
    </xf>
    <xf numFmtId="0" fontId="79" fillId="16" borderId="78" xfId="0" applyFont="1" applyFill="1" applyBorder="1" applyAlignment="1" applyProtection="1">
      <alignment horizontal="center" vertical="center"/>
      <protection locked="0"/>
    </xf>
    <xf numFmtId="0" fontId="79" fillId="16" borderId="72" xfId="0" applyFont="1" applyFill="1" applyBorder="1" applyAlignment="1" applyProtection="1">
      <alignment horizontal="center" vertical="center"/>
      <protection locked="0"/>
    </xf>
    <xf numFmtId="0" fontId="79" fillId="2" borderId="0" xfId="0" applyNumberFormat="1" applyFont="1" applyFill="1" applyBorder="1" applyAlignment="1" applyProtection="1">
      <alignment horizontal="center" vertical="center" wrapText="1"/>
      <protection locked="0"/>
    </xf>
    <xf numFmtId="0" fontId="304" fillId="0" borderId="0" xfId="0" applyNumberFormat="1" applyFont="1" applyFill="1" applyBorder="1" applyAlignment="1" applyProtection="1">
      <alignment horizontal="center" vertical="center" wrapText="1"/>
      <protection locked="0"/>
    </xf>
    <xf numFmtId="0" fontId="79" fillId="2" borderId="19" xfId="0" applyFont="1" applyFill="1" applyBorder="1" applyAlignment="1" applyProtection="1">
      <alignment horizontal="center" vertical="center"/>
    </xf>
    <xf numFmtId="0" fontId="100" fillId="0" borderId="143" xfId="0" applyFont="1" applyFill="1" applyBorder="1" applyAlignment="1" applyProtection="1">
      <alignment horizontal="center" vertical="center"/>
    </xf>
    <xf numFmtId="0" fontId="101" fillId="0" borderId="144" xfId="0" applyFont="1" applyFill="1" applyBorder="1" applyAlignment="1" applyProtection="1">
      <alignment horizontal="center" vertical="center"/>
    </xf>
    <xf numFmtId="0" fontId="461" fillId="2" borderId="145" xfId="0" applyFont="1" applyFill="1" applyBorder="1" applyAlignment="1" applyProtection="1">
      <alignment horizontal="center" vertical="center"/>
    </xf>
    <xf numFmtId="0" fontId="458" fillId="0" borderId="146" xfId="0" applyFont="1" applyFill="1" applyBorder="1" applyAlignment="1" applyProtection="1">
      <alignment horizontal="left" vertical="center" wrapText="1"/>
    </xf>
    <xf numFmtId="0" fontId="442" fillId="0" borderId="148" xfId="0" applyFont="1" applyFill="1" applyBorder="1" applyAlignment="1" applyProtection="1">
      <alignment horizontal="center" vertical="center" wrapText="1"/>
    </xf>
    <xf numFmtId="0" fontId="264" fillId="0" borderId="147" xfId="0" applyFont="1" applyFill="1" applyBorder="1" applyAlignment="1" applyProtection="1">
      <alignment vertical="center" wrapText="1"/>
    </xf>
    <xf numFmtId="0" fontId="459" fillId="2" borderId="148" xfId="0" applyFont="1" applyFill="1" applyBorder="1" applyAlignment="1" applyProtection="1">
      <alignment horizontal="center" vertical="center"/>
      <protection locked="0"/>
    </xf>
    <xf numFmtId="0" fontId="460" fillId="2" borderId="145" xfId="0" applyFont="1" applyFill="1" applyBorder="1" applyAlignment="1" applyProtection="1">
      <alignment horizontal="center" vertical="center"/>
    </xf>
    <xf numFmtId="0" fontId="120" fillId="16" borderId="51" xfId="0" applyFont="1" applyFill="1" applyBorder="1" applyAlignment="1" applyProtection="1">
      <alignment horizontal="center" vertical="center"/>
      <protection locked="0"/>
    </xf>
    <xf numFmtId="0" fontId="437" fillId="16" borderId="51" xfId="0" applyFont="1" applyFill="1" applyBorder="1" applyAlignment="1" applyProtection="1">
      <alignment horizontal="center" vertical="center"/>
      <protection locked="0"/>
    </xf>
    <xf numFmtId="0" fontId="438" fillId="16" borderId="78" xfId="0" applyFont="1" applyFill="1" applyBorder="1" applyAlignment="1" applyProtection="1">
      <alignment horizontal="center" vertical="center"/>
      <protection locked="0"/>
    </xf>
    <xf numFmtId="0" fontId="369" fillId="16" borderId="73" xfId="0" applyFont="1" applyFill="1" applyBorder="1" applyAlignment="1" applyProtection="1">
      <alignment horizontal="center" vertical="center"/>
      <protection locked="0"/>
    </xf>
    <xf numFmtId="166" fontId="266" fillId="0" borderId="0" xfId="0" applyNumberFormat="1" applyFont="1" applyFill="1" applyBorder="1" applyAlignment="1" applyProtection="1">
      <alignment horizontal="center" vertical="center" wrapText="1"/>
    </xf>
    <xf numFmtId="0" fontId="415" fillId="16" borderId="62" xfId="0" applyFont="1" applyFill="1" applyBorder="1" applyAlignment="1" applyProtection="1">
      <alignment horizontal="center" vertical="center"/>
      <protection locked="0"/>
    </xf>
    <xf numFmtId="0" fontId="417" fillId="16" borderId="59" xfId="0" applyFont="1" applyFill="1" applyBorder="1" applyAlignment="1" applyProtection="1">
      <alignment horizontal="center" vertical="center"/>
      <protection locked="0"/>
    </xf>
    <xf numFmtId="0" fontId="399" fillId="5" borderId="149" xfId="0" applyFont="1" applyFill="1" applyBorder="1" applyAlignment="1" applyProtection="1">
      <alignment vertical="center"/>
    </xf>
    <xf numFmtId="0" fontId="2" fillId="0" borderId="40" xfId="0" applyFont="1" applyFill="1" applyBorder="1" applyAlignment="1" applyProtection="1">
      <alignment vertical="center" wrapText="1"/>
    </xf>
    <xf numFmtId="0" fontId="95" fillId="13" borderId="0" xfId="0" applyFont="1" applyFill="1" applyBorder="1" applyAlignment="1" applyProtection="1">
      <alignment vertical="center"/>
    </xf>
    <xf numFmtId="0" fontId="78" fillId="12" borderId="0" xfId="0" applyFont="1" applyFill="1" applyBorder="1" applyAlignment="1" applyProtection="1">
      <alignment vertical="center"/>
    </xf>
    <xf numFmtId="0" fontId="11" fillId="13" borderId="0" xfId="0" applyFont="1" applyFill="1" applyBorder="1" applyAlignment="1" applyProtection="1">
      <alignment vertical="center"/>
    </xf>
    <xf numFmtId="0" fontId="95" fillId="12" borderId="0" xfId="0" applyFont="1" applyFill="1" applyBorder="1" applyAlignment="1" applyProtection="1">
      <alignment vertical="center"/>
    </xf>
    <xf numFmtId="0" fontId="25" fillId="13" borderId="0" xfId="0" applyFont="1" applyFill="1" applyBorder="1" applyAlignment="1" applyProtection="1">
      <alignment horizontal="center" vertical="center"/>
    </xf>
    <xf numFmtId="0" fontId="37" fillId="13" borderId="0" xfId="0" applyFont="1" applyFill="1" applyBorder="1" applyAlignment="1" applyProtection="1">
      <alignment horizontal="center" vertical="center"/>
    </xf>
    <xf numFmtId="0" fontId="45" fillId="13" borderId="0" xfId="0" applyFont="1" applyFill="1" applyBorder="1" applyAlignment="1" applyProtection="1">
      <alignment vertical="center"/>
    </xf>
    <xf numFmtId="0" fontId="56" fillId="13" borderId="0" xfId="0" applyFont="1" applyFill="1" applyBorder="1" applyAlignment="1" applyProtection="1">
      <alignment horizontal="center" vertical="center"/>
    </xf>
    <xf numFmtId="0" fontId="85" fillId="13" borderId="0" xfId="0" applyFont="1" applyFill="1" applyBorder="1" applyAlignment="1" applyProtection="1">
      <alignment horizontal="left" vertical="center"/>
    </xf>
    <xf numFmtId="0" fontId="91" fillId="13" borderId="0" xfId="0" applyFont="1" applyFill="1" applyBorder="1" applyAlignment="1" applyProtection="1"/>
    <xf numFmtId="0" fontId="568" fillId="13" borderId="0" xfId="0" applyFont="1" applyFill="1" applyBorder="1" applyAlignment="1" applyProtection="1">
      <alignment wrapText="1"/>
    </xf>
    <xf numFmtId="0" fontId="95" fillId="13" borderId="19" xfId="0" applyFont="1" applyFill="1" applyBorder="1" applyAlignment="1" applyProtection="1">
      <alignment vertical="center"/>
    </xf>
    <xf numFmtId="0" fontId="78" fillId="12" borderId="19" xfId="0" applyFont="1" applyFill="1" applyBorder="1" applyAlignment="1" applyProtection="1">
      <alignment vertical="center"/>
    </xf>
    <xf numFmtId="0" fontId="154" fillId="13" borderId="0" xfId="0" applyFont="1" applyFill="1" applyBorder="1" applyAlignment="1" applyProtection="1">
      <alignment vertical="center"/>
    </xf>
    <xf numFmtId="0" fontId="161" fillId="13" borderId="0" xfId="0" applyFont="1" applyFill="1" applyBorder="1" applyAlignment="1" applyProtection="1">
      <alignment vertical="center" wrapText="1"/>
    </xf>
    <xf numFmtId="0" fontId="78" fillId="12" borderId="0" xfId="0" applyFont="1" applyFill="1" applyBorder="1" applyAlignment="1" applyProtection="1">
      <alignment vertical="center" wrapText="1"/>
    </xf>
    <xf numFmtId="0" fontId="211" fillId="13" borderId="0" xfId="0" applyFont="1" applyFill="1" applyBorder="1" applyAlignment="1" applyProtection="1">
      <alignment vertical="center"/>
    </xf>
    <xf numFmtId="0" fontId="241" fillId="13" borderId="0" xfId="0" applyFont="1" applyFill="1" applyBorder="1" applyAlignment="1" applyProtection="1">
      <alignment vertical="center"/>
    </xf>
    <xf numFmtId="0" fontId="249" fillId="13" borderId="0" xfId="0" applyFont="1" applyFill="1" applyBorder="1" applyAlignment="1" applyProtection="1">
      <alignment vertical="center"/>
    </xf>
    <xf numFmtId="0" fontId="244" fillId="12" borderId="0" xfId="0" applyFont="1" applyFill="1" applyBorder="1" applyAlignment="1" applyProtection="1">
      <alignment vertical="center"/>
    </xf>
    <xf numFmtId="0" fontId="95" fillId="13" borderId="55" xfId="0" applyFont="1" applyFill="1" applyBorder="1" applyAlignment="1" applyProtection="1">
      <alignment horizontal="center" vertical="center"/>
    </xf>
    <xf numFmtId="0" fontId="341" fillId="13" borderId="51" xfId="0" applyFont="1" applyFill="1" applyBorder="1" applyAlignment="1" applyProtection="1">
      <alignment vertical="center"/>
    </xf>
    <xf numFmtId="0" fontId="346" fillId="13" borderId="73" xfId="0" applyFont="1" applyFill="1" applyBorder="1" applyAlignment="1" applyProtection="1">
      <alignment vertical="center" wrapText="1"/>
    </xf>
    <xf numFmtId="0" fontId="95" fillId="13" borderId="80" xfId="0" applyFont="1" applyFill="1" applyBorder="1" applyAlignment="1" applyProtection="1">
      <alignment vertical="center" wrapText="1"/>
    </xf>
    <xf numFmtId="0" fontId="350" fillId="13" borderId="0" xfId="0" applyFont="1" applyFill="1" applyBorder="1" applyAlignment="1" applyProtection="1">
      <alignment vertical="center" wrapText="1"/>
    </xf>
    <xf numFmtId="0" fontId="353" fillId="13" borderId="0" xfId="0" applyFont="1" applyFill="1" applyBorder="1" applyAlignment="1" applyProtection="1">
      <alignment vertical="center"/>
    </xf>
    <xf numFmtId="0" fontId="305" fillId="13" borderId="0" xfId="0" applyFont="1" applyFill="1" applyBorder="1" applyAlignment="1" applyProtection="1">
      <alignment vertical="center"/>
    </xf>
    <xf numFmtId="0" fontId="249" fillId="13" borderId="19" xfId="0" applyFont="1" applyFill="1" applyBorder="1" applyAlignment="1" applyProtection="1">
      <alignment vertical="center"/>
    </xf>
    <xf numFmtId="0" fontId="244" fillId="12" borderId="19" xfId="0" applyFont="1" applyFill="1" applyBorder="1" applyAlignment="1" applyProtection="1">
      <alignment vertical="center"/>
    </xf>
    <xf numFmtId="0" fontId="405" fillId="13" borderId="19" xfId="0" applyFont="1" applyFill="1" applyBorder="1" applyAlignment="1" applyProtection="1">
      <alignment horizontal="left" vertical="center"/>
    </xf>
    <xf numFmtId="0" fontId="405" fillId="13" borderId="19" xfId="0" applyFont="1" applyFill="1" applyBorder="1" applyAlignment="1" applyProtection="1">
      <alignment vertical="center" wrapText="1"/>
    </xf>
    <xf numFmtId="0" fontId="406" fillId="13" borderId="19" xfId="0" applyFont="1" applyFill="1" applyBorder="1" applyAlignment="1" applyProtection="1">
      <alignment vertical="center"/>
    </xf>
    <xf numFmtId="0" fontId="305" fillId="13" borderId="19" xfId="0" applyFont="1" applyFill="1" applyBorder="1" applyAlignment="1" applyProtection="1">
      <alignment vertical="center"/>
    </xf>
    <xf numFmtId="0" fontId="422" fillId="13" borderId="19" xfId="0" applyFont="1" applyFill="1" applyBorder="1" applyAlignment="1" applyProtection="1">
      <alignment horizontal="left" vertical="center"/>
    </xf>
    <xf numFmtId="0" fontId="422" fillId="13" borderId="0" xfId="0" applyFont="1" applyFill="1" applyBorder="1" applyAlignment="1" applyProtection="1">
      <alignment horizontal="left" vertical="center"/>
    </xf>
    <xf numFmtId="0" fontId="425" fillId="13" borderId="0" xfId="0" applyFont="1" applyFill="1" applyBorder="1" applyAlignment="1" applyProtection="1">
      <alignment horizontal="left" vertical="center"/>
    </xf>
    <xf numFmtId="0" fontId="425" fillId="13" borderId="19" xfId="0" applyFont="1" applyFill="1" applyBorder="1" applyAlignment="1" applyProtection="1">
      <alignment horizontal="left" vertical="center"/>
    </xf>
    <xf numFmtId="0" fontId="95" fillId="13" borderId="58" xfId="0" applyFont="1" applyFill="1" applyBorder="1" applyAlignment="1" applyProtection="1">
      <alignment horizontal="center" vertical="center"/>
    </xf>
    <xf numFmtId="0" fontId="78" fillId="13" borderId="58" xfId="0" applyFont="1" applyFill="1" applyBorder="1" applyAlignment="1" applyProtection="1">
      <alignment horizontal="center" vertical="center" wrapText="1"/>
    </xf>
    <xf numFmtId="0" fontId="454" fillId="13" borderId="0" xfId="0" applyFont="1" applyFill="1" applyBorder="1" applyAlignment="1" applyProtection="1">
      <alignment vertical="center"/>
    </xf>
    <xf numFmtId="0" fontId="3" fillId="12" borderId="0" xfId="0" applyFont="1" applyFill="1" applyBorder="1" applyAlignment="1" applyProtection="1">
      <alignment vertical="center"/>
    </xf>
    <xf numFmtId="0" fontId="3" fillId="12" borderId="19" xfId="0" applyFont="1" applyFill="1" applyBorder="1" applyAlignment="1" applyProtection="1">
      <alignment vertical="center"/>
    </xf>
    <xf numFmtId="0" fontId="3" fillId="12" borderId="0" xfId="0" applyFont="1" applyFill="1" applyBorder="1" applyAlignment="1" applyProtection="1">
      <alignment vertical="center" wrapText="1"/>
    </xf>
    <xf numFmtId="0" fontId="493" fillId="13" borderId="0" xfId="0" applyFont="1" applyFill="1" applyBorder="1" applyAlignment="1" applyProtection="1">
      <alignment horizontal="right" vertical="center"/>
    </xf>
    <xf numFmtId="0" fontId="2" fillId="12" borderId="0" xfId="0" applyFont="1" applyFill="1" applyBorder="1" applyAlignment="1" applyProtection="1">
      <alignment vertical="center" wrapText="1"/>
    </xf>
    <xf numFmtId="0" fontId="3" fillId="12" borderId="19" xfId="0" applyFont="1" applyFill="1" applyBorder="1" applyAlignment="1" applyProtection="1">
      <alignment vertical="center" wrapText="1"/>
    </xf>
    <xf numFmtId="0" fontId="51" fillId="4" borderId="150" xfId="0" applyFont="1" applyFill="1" applyBorder="1" applyAlignment="1" applyProtection="1">
      <alignment horizontal="center" vertical="center"/>
    </xf>
    <xf numFmtId="0" fontId="148" fillId="4" borderId="150" xfId="0" applyFont="1" applyFill="1" applyBorder="1" applyAlignment="1" applyProtection="1">
      <alignment horizontal="center" vertical="center"/>
    </xf>
    <xf numFmtId="49" fontId="248" fillId="4" borderId="150" xfId="0" applyNumberFormat="1" applyFont="1" applyFill="1" applyBorder="1" applyAlignment="1" applyProtection="1">
      <alignment horizontal="right" vertical="center"/>
    </xf>
    <xf numFmtId="0" fontId="80" fillId="2" borderId="19" xfId="0" applyFont="1" applyFill="1" applyBorder="1" applyAlignment="1" applyProtection="1">
      <alignment horizontal="center" vertical="center"/>
    </xf>
    <xf numFmtId="0" fontId="266" fillId="0" borderId="19" xfId="0" applyFont="1" applyFill="1" applyBorder="1" applyAlignment="1" applyProtection="1">
      <alignment horizontal="center" vertical="center" wrapText="1"/>
    </xf>
    <xf numFmtId="0" fontId="539" fillId="0" borderId="19" xfId="0" applyFont="1" applyFill="1" applyBorder="1" applyAlignment="1" applyProtection="1">
      <alignment horizontal="center" vertical="center"/>
    </xf>
    <xf numFmtId="0" fontId="10" fillId="12" borderId="19" xfId="0" applyFont="1" applyFill="1" applyBorder="1" applyAlignment="1" applyProtection="1">
      <alignment horizontal="center" vertical="center"/>
    </xf>
    <xf numFmtId="0" fontId="24" fillId="13" borderId="19" xfId="0" applyFont="1" applyFill="1" applyBorder="1" applyAlignment="1" applyProtection="1">
      <alignment horizontal="center" vertical="center"/>
    </xf>
    <xf numFmtId="0" fontId="36" fillId="13" borderId="19" xfId="0" applyFont="1" applyFill="1" applyBorder="1" applyAlignment="1" applyProtection="1">
      <alignment horizontal="left" vertical="center"/>
    </xf>
    <xf numFmtId="0" fontId="44" fillId="12" borderId="19" xfId="0" applyFont="1" applyFill="1" applyBorder="1" applyAlignment="1" applyProtection="1">
      <alignment horizontal="center" vertical="center"/>
    </xf>
    <xf numFmtId="0" fontId="49" fillId="12" borderId="19" xfId="0" applyFont="1" applyFill="1" applyBorder="1" applyAlignment="1" applyProtection="1">
      <alignment horizontal="center" vertical="center"/>
    </xf>
    <xf numFmtId="0" fontId="51" fillId="13" borderId="19" xfId="0" applyFont="1" applyFill="1" applyBorder="1" applyAlignment="1" applyProtection="1">
      <alignment horizontal="center" vertical="center"/>
    </xf>
    <xf numFmtId="0" fontId="58" fillId="12" borderId="19" xfId="0" applyFont="1" applyFill="1" applyBorder="1" applyAlignment="1" applyProtection="1">
      <alignment horizontal="center" vertical="center"/>
    </xf>
    <xf numFmtId="0" fontId="110" fillId="12" borderId="19" xfId="0" applyFont="1" applyFill="1" applyBorder="1" applyAlignment="1" applyProtection="1">
      <alignment horizontal="center" vertical="center"/>
    </xf>
    <xf numFmtId="0" fontId="80" fillId="13" borderId="19" xfId="0" applyFont="1" applyFill="1" applyBorder="1" applyAlignment="1" applyProtection="1">
      <alignment horizontal="center" vertical="center"/>
    </xf>
    <xf numFmtId="0" fontId="148" fillId="13" borderId="19" xfId="0" applyFont="1" applyFill="1" applyBorder="1" applyAlignment="1" applyProtection="1">
      <alignment horizontal="center" vertical="center"/>
    </xf>
    <xf numFmtId="0" fontId="180" fillId="13" borderId="19" xfId="0" applyFont="1" applyFill="1" applyBorder="1" applyAlignment="1" applyProtection="1">
      <alignment horizontal="center" vertical="center" wrapText="1"/>
    </xf>
    <xf numFmtId="0" fontId="202" fillId="12" borderId="19" xfId="0" applyFont="1" applyFill="1" applyBorder="1" applyAlignment="1" applyProtection="1">
      <alignment horizontal="center" vertical="center" wrapText="1"/>
    </xf>
    <xf numFmtId="0" fontId="210" fillId="12" borderId="19" xfId="0" applyFont="1" applyFill="1" applyBorder="1" applyAlignment="1" applyProtection="1">
      <alignment horizontal="center" vertical="center"/>
    </xf>
    <xf numFmtId="0" fontId="240" fillId="12" borderId="19" xfId="0" applyFont="1" applyFill="1" applyBorder="1" applyAlignment="1" applyProtection="1">
      <alignment horizontal="center" vertical="center"/>
    </xf>
    <xf numFmtId="49" fontId="248" fillId="13" borderId="19" xfId="0" applyNumberFormat="1" applyFont="1" applyFill="1" applyBorder="1" applyAlignment="1" applyProtection="1">
      <alignment horizontal="right" vertical="center"/>
    </xf>
    <xf numFmtId="0" fontId="266" fillId="12" borderId="19" xfId="0" applyFont="1" applyFill="1" applyBorder="1" applyAlignment="1" applyProtection="1">
      <alignment horizontal="center" vertical="center" wrapText="1"/>
    </xf>
    <xf numFmtId="0" fontId="313" fillId="13" borderId="19" xfId="0" applyFont="1" applyFill="1" applyBorder="1" applyAlignment="1" applyProtection="1">
      <alignment horizontal="center" vertical="center" wrapText="1"/>
    </xf>
    <xf numFmtId="49" fontId="332" fillId="13" borderId="19" xfId="0" applyNumberFormat="1" applyFont="1" applyFill="1" applyBorder="1" applyAlignment="1" applyProtection="1">
      <alignment horizontal="right" vertical="center"/>
    </xf>
    <xf numFmtId="49" fontId="337" fillId="12" borderId="19" xfId="0" applyNumberFormat="1" applyFont="1" applyFill="1" applyBorder="1" applyAlignment="1" applyProtection="1">
      <alignment horizontal="right" vertical="center"/>
    </xf>
    <xf numFmtId="0" fontId="338" fillId="12" borderId="19" xfId="0" applyFont="1" applyFill="1" applyBorder="1" applyAlignment="1" applyProtection="1">
      <alignment horizontal="center" vertical="center" wrapText="1"/>
    </xf>
    <xf numFmtId="165" fontId="345" fillId="12" borderId="19" xfId="0" applyNumberFormat="1" applyFont="1" applyFill="1" applyBorder="1" applyAlignment="1" applyProtection="1">
      <alignment horizontal="center" vertical="center"/>
    </xf>
    <xf numFmtId="0" fontId="380" fillId="12" borderId="19" xfId="0" applyFont="1" applyFill="1" applyBorder="1" applyAlignment="1" applyProtection="1">
      <alignment horizontal="center" vertical="center"/>
    </xf>
    <xf numFmtId="2" fontId="266" fillId="12" borderId="19" xfId="0" applyNumberFormat="1" applyFont="1" applyFill="1" applyBorder="1" applyAlignment="1" applyProtection="1">
      <alignment horizontal="center" vertical="center" wrapText="1"/>
    </xf>
    <xf numFmtId="0" fontId="398" fillId="13" borderId="19" xfId="0" applyFont="1" applyFill="1" applyBorder="1" applyAlignment="1" applyProtection="1">
      <alignment horizontal="center" vertical="center"/>
    </xf>
    <xf numFmtId="166" fontId="266" fillId="12" borderId="19" xfId="0" applyNumberFormat="1" applyFont="1" applyFill="1" applyBorder="1" applyAlignment="1" applyProtection="1">
      <alignment horizontal="center" vertical="center" wrapText="1"/>
    </xf>
    <xf numFmtId="0" fontId="95" fillId="12" borderId="62" xfId="0" applyFont="1" applyFill="1" applyBorder="1" applyAlignment="1" applyProtection="1">
      <alignment horizontal="center" vertical="center"/>
    </xf>
    <xf numFmtId="0" fontId="526" fillId="13" borderId="135" xfId="0" applyFont="1" applyFill="1" applyBorder="1" applyAlignment="1" applyProtection="1">
      <alignment horizontal="left" vertical="center"/>
    </xf>
    <xf numFmtId="0" fontId="78" fillId="12" borderId="135" xfId="0" applyFont="1" applyFill="1" applyBorder="1" applyAlignment="1" applyProtection="1">
      <alignment vertical="center" wrapText="1"/>
    </xf>
    <xf numFmtId="0" fontId="531" fillId="13" borderId="135" xfId="0" applyFont="1" applyFill="1" applyBorder="1" applyAlignment="1" applyProtection="1">
      <alignment horizontal="left" vertical="center"/>
    </xf>
    <xf numFmtId="0" fontId="78" fillId="13" borderId="135" xfId="0" applyFont="1" applyFill="1" applyBorder="1" applyAlignment="1" applyProtection="1">
      <alignment vertical="center" wrapText="1"/>
    </xf>
    <xf numFmtId="0" fontId="435" fillId="13" borderId="135" xfId="0" applyFont="1" applyFill="1" applyBorder="1" applyAlignment="1" applyProtection="1">
      <alignment vertical="center"/>
    </xf>
    <xf numFmtId="0" fontId="24" fillId="3" borderId="151" xfId="0" applyFont="1" applyFill="1" applyBorder="1" applyAlignment="1" applyProtection="1">
      <alignment horizontal="center" vertical="center"/>
    </xf>
    <xf numFmtId="0" fontId="36" fillId="3" borderId="152" xfId="0" applyFont="1" applyFill="1" applyBorder="1" applyAlignment="1" applyProtection="1">
      <alignment horizontal="left" vertical="center"/>
    </xf>
    <xf numFmtId="0" fontId="23" fillId="0" borderId="58" xfId="0" applyFont="1" applyFill="1" applyBorder="1" applyAlignment="1" applyProtection="1">
      <alignment horizontal="center" vertical="center" wrapText="1"/>
      <protection locked="0"/>
    </xf>
    <xf numFmtId="0" fontId="90" fillId="0" borderId="19" xfId="0" applyFont="1" applyFill="1" applyBorder="1" applyAlignment="1" applyProtection="1">
      <alignment vertical="center" wrapText="1"/>
    </xf>
    <xf numFmtId="0" fontId="303" fillId="0" borderId="19" xfId="0" applyFont="1" applyFill="1" applyBorder="1" applyAlignment="1" applyProtection="1">
      <alignment horizontal="center" vertical="center" wrapText="1"/>
    </xf>
    <xf numFmtId="0" fontId="257" fillId="0" borderId="19" xfId="0" applyFont="1" applyFill="1" applyBorder="1" applyAlignment="1" applyProtection="1">
      <alignment horizontal="right" vertical="center"/>
    </xf>
    <xf numFmtId="0" fontId="570" fillId="8" borderId="19" xfId="0" applyFont="1" applyFill="1" applyBorder="1" applyAlignment="1" applyProtection="1">
      <alignment vertical="center"/>
    </xf>
    <xf numFmtId="0" fontId="570" fillId="8" borderId="19" xfId="0" applyFont="1" applyFill="1" applyBorder="1" applyAlignment="1" applyProtection="1">
      <alignment horizontal="center" vertical="center"/>
    </xf>
    <xf numFmtId="0" fontId="570" fillId="8" borderId="19" xfId="0" applyFont="1" applyFill="1" applyBorder="1" applyAlignment="1" applyProtection="1">
      <alignment horizontal="right" vertical="center"/>
    </xf>
    <xf numFmtId="0" fontId="571" fillId="0" borderId="58" xfId="0" applyFont="1" applyFill="1" applyBorder="1" applyAlignment="1" applyProtection="1">
      <alignment horizontal="center" vertical="center"/>
      <protection locked="0"/>
    </xf>
    <xf numFmtId="0" fontId="570" fillId="0" borderId="58" xfId="0" applyFont="1" applyFill="1" applyBorder="1" applyAlignment="1" applyProtection="1">
      <alignment vertical="center" wrapText="1"/>
    </xf>
    <xf numFmtId="0" fontId="572" fillId="0" borderId="58" xfId="0" applyFont="1" applyFill="1" applyBorder="1" applyAlignment="1" applyProtection="1">
      <alignment horizontal="center" vertical="center" wrapText="1"/>
    </xf>
    <xf numFmtId="0" fontId="572" fillId="0" borderId="55" xfId="0" applyFont="1" applyFill="1" applyBorder="1" applyAlignment="1" applyProtection="1">
      <alignment vertical="center" wrapText="1"/>
    </xf>
    <xf numFmtId="0" fontId="572" fillId="0" borderId="56" xfId="0" applyFont="1" applyFill="1" applyBorder="1" applyAlignment="1" applyProtection="1">
      <alignment horizontal="center" vertical="center"/>
    </xf>
    <xf numFmtId="0" fontId="573" fillId="0" borderId="56" xfId="0" applyFont="1" applyFill="1" applyBorder="1" applyAlignment="1" applyProtection="1">
      <alignment horizontal="center" vertical="center"/>
    </xf>
    <xf numFmtId="0" fontId="572" fillId="0" borderId="57" xfId="0" applyFont="1" applyFill="1" applyBorder="1" applyAlignment="1" applyProtection="1">
      <alignment horizontal="center" vertical="center"/>
    </xf>
    <xf numFmtId="0" fontId="574" fillId="18" borderId="58" xfId="0" applyFont="1" applyFill="1" applyBorder="1" applyAlignment="1" applyProtection="1">
      <alignment horizontal="center" vertical="center"/>
      <protection locked="0"/>
    </xf>
    <xf numFmtId="0" fontId="211" fillId="13" borderId="19" xfId="0" applyFont="1" applyFill="1" applyBorder="1" applyAlignment="1" applyProtection="1">
      <alignment vertical="center"/>
    </xf>
    <xf numFmtId="0" fontId="575" fillId="10" borderId="19" xfId="0" applyFont="1" applyFill="1" applyBorder="1" applyAlignment="1" applyProtection="1">
      <alignment horizontal="left" vertical="center"/>
    </xf>
    <xf numFmtId="0" fontId="2" fillId="0" borderId="58" xfId="0" applyFont="1" applyFill="1" applyBorder="1" applyAlignment="1" applyProtection="1">
      <alignment horizontal="left" vertical="center"/>
    </xf>
    <xf numFmtId="49" fontId="46" fillId="0" borderId="55" xfId="0" applyNumberFormat="1" applyFont="1" applyFill="1" applyBorder="1" applyAlignment="1" applyProtection="1">
      <alignment horizontal="right" vertical="center"/>
    </xf>
    <xf numFmtId="0" fontId="46" fillId="2" borderId="57" xfId="0" applyFont="1" applyFill="1" applyBorder="1" applyAlignment="1" applyProtection="1">
      <alignment horizontal="center" vertical="center"/>
    </xf>
    <xf numFmtId="0" fontId="46" fillId="2" borderId="63" xfId="0" applyFont="1" applyFill="1" applyBorder="1" applyAlignment="1" applyProtection="1">
      <alignment horizontal="center" vertical="center"/>
    </xf>
    <xf numFmtId="0" fontId="23" fillId="0" borderId="62" xfId="0" applyFont="1" applyFill="1" applyBorder="1" applyAlignment="1" applyProtection="1">
      <alignment horizontal="center" vertical="center"/>
      <protection locked="0"/>
    </xf>
    <xf numFmtId="0" fontId="3" fillId="0" borderId="7" xfId="0" applyFont="1" applyFill="1" applyBorder="1" applyAlignment="1" applyProtection="1">
      <alignment horizontal="left" vertical="center"/>
    </xf>
    <xf numFmtId="0" fontId="78" fillId="13" borderId="19" xfId="0" applyFont="1" applyFill="1" applyBorder="1" applyAlignment="1" applyProtection="1">
      <alignment vertical="center"/>
    </xf>
    <xf numFmtId="0" fontId="78" fillId="2" borderId="19" xfId="0" applyFont="1" applyFill="1" applyBorder="1" applyAlignment="1" applyProtection="1">
      <alignment vertical="center"/>
    </xf>
    <xf numFmtId="0" fontId="79" fillId="18" borderId="58" xfId="0" applyFont="1" applyFill="1" applyBorder="1" applyAlignment="1" applyProtection="1">
      <alignment horizontal="center" vertical="center"/>
      <protection locked="0"/>
    </xf>
    <xf numFmtId="0" fontId="3" fillId="0" borderId="58" xfId="0" applyFont="1" applyFill="1" applyBorder="1" applyAlignment="1" applyProtection="1">
      <alignment horizontal="left" vertical="center"/>
    </xf>
    <xf numFmtId="0" fontId="3" fillId="8" borderId="19" xfId="0" applyFont="1" applyFill="1" applyBorder="1" applyAlignment="1" applyProtection="1">
      <alignment vertical="center"/>
    </xf>
    <xf numFmtId="0" fontId="355" fillId="2" borderId="19" xfId="0" applyFont="1" applyFill="1" applyBorder="1" applyAlignment="1" applyProtection="1">
      <alignment horizontal="left" vertical="center"/>
    </xf>
    <xf numFmtId="0" fontId="356" fillId="2" borderId="19" xfId="0" applyFont="1" applyFill="1" applyBorder="1" applyAlignment="1" applyProtection="1">
      <alignment horizontal="center" vertical="center"/>
    </xf>
    <xf numFmtId="49" fontId="357" fillId="2" borderId="19" xfId="0" applyNumberFormat="1" applyFont="1" applyFill="1" applyBorder="1" applyAlignment="1" applyProtection="1">
      <alignment horizontal="right" vertical="center"/>
    </xf>
    <xf numFmtId="0" fontId="354" fillId="0" borderId="19" xfId="0" applyFont="1" applyFill="1" applyBorder="1" applyAlignment="1" applyProtection="1">
      <alignment horizontal="center" vertical="center" wrapText="1"/>
      <protection locked="0"/>
    </xf>
    <xf numFmtId="0" fontId="577" fillId="0" borderId="73" xfId="0" applyFont="1" applyFill="1" applyBorder="1" applyAlignment="1" applyProtection="1">
      <alignment horizontal="center" vertical="center"/>
      <protection locked="0"/>
    </xf>
    <xf numFmtId="0" fontId="577" fillId="0" borderId="45" xfId="0" applyFont="1" applyFill="1" applyBorder="1" applyAlignment="1" applyProtection="1">
      <alignment horizontal="center" vertical="center"/>
      <protection locked="0"/>
    </xf>
    <xf numFmtId="0" fontId="577" fillId="0" borderId="86" xfId="0" applyFont="1" applyFill="1" applyBorder="1" applyAlignment="1" applyProtection="1">
      <alignment horizontal="center" vertical="center"/>
      <protection locked="0"/>
    </xf>
    <xf numFmtId="0" fontId="576" fillId="0" borderId="86" xfId="0" applyFont="1" applyFill="1" applyBorder="1" applyAlignment="1" applyProtection="1">
      <alignment horizontal="center" vertical="center"/>
      <protection locked="0"/>
    </xf>
    <xf numFmtId="0" fontId="576" fillId="0" borderId="85" xfId="0" applyFont="1" applyFill="1" applyBorder="1" applyAlignment="1" applyProtection="1">
      <alignment horizontal="center" vertical="center"/>
      <protection locked="0"/>
    </xf>
    <xf numFmtId="0" fontId="577" fillId="0" borderId="59" xfId="0" applyFont="1" applyFill="1" applyBorder="1" applyAlignment="1" applyProtection="1">
      <alignment horizontal="center" vertical="center"/>
      <protection locked="0"/>
    </xf>
    <xf numFmtId="0" fontId="577" fillId="0" borderId="51" xfId="0" applyFont="1" applyFill="1" applyBorder="1" applyAlignment="1" applyProtection="1">
      <alignment horizontal="center" vertical="center"/>
      <protection locked="0"/>
    </xf>
    <xf numFmtId="0" fontId="577" fillId="0" borderId="33" xfId="0" applyFont="1" applyFill="1" applyBorder="1" applyAlignment="1" applyProtection="1">
      <alignment horizontal="center" vertical="center"/>
      <protection locked="0"/>
    </xf>
    <xf numFmtId="0" fontId="577" fillId="0" borderId="58" xfId="0" applyFont="1" applyFill="1" applyBorder="1" applyAlignment="1" applyProtection="1">
      <alignment horizontal="center" vertical="center"/>
      <protection locked="0"/>
    </xf>
    <xf numFmtId="0" fontId="23" fillId="0" borderId="58" xfId="0" applyFont="1" applyFill="1" applyBorder="1" applyAlignment="1" applyProtection="1">
      <alignment horizontal="center" vertical="center"/>
      <protection locked="0"/>
    </xf>
    <xf numFmtId="0" fontId="3" fillId="8" borderId="19" xfId="0" applyFont="1" applyFill="1" applyBorder="1" applyAlignment="1" applyProtection="1">
      <alignment horizontal="center" vertical="center"/>
    </xf>
    <xf numFmtId="0" fontId="3" fillId="8" borderId="19" xfId="0" applyFont="1" applyFill="1" applyBorder="1" applyAlignment="1" applyProtection="1">
      <alignment horizontal="right" vertical="center"/>
    </xf>
    <xf numFmtId="0" fontId="3" fillId="0" borderId="81" xfId="0" applyFont="1" applyFill="1" applyBorder="1" applyAlignment="1" applyProtection="1">
      <alignment vertical="center"/>
    </xf>
    <xf numFmtId="49" fontId="46" fillId="0" borderId="68" xfId="0" applyNumberFormat="1" applyFont="1" applyFill="1" applyBorder="1" applyAlignment="1" applyProtection="1">
      <alignment horizontal="right" vertical="center"/>
    </xf>
    <xf numFmtId="0" fontId="46" fillId="0" borderId="57" xfId="0" applyFont="1" applyFill="1" applyBorder="1" applyAlignment="1" applyProtection="1">
      <alignment horizontal="center" vertical="center"/>
    </xf>
    <xf numFmtId="0" fontId="2" fillId="0" borderId="33" xfId="0" applyFont="1" applyFill="1" applyBorder="1" applyAlignment="1" applyProtection="1">
      <alignment horizontal="left" wrapText="1"/>
      <protection locked="0"/>
    </xf>
    <xf numFmtId="0" fontId="65" fillId="0" borderId="51" xfId="0" applyFont="1" applyFill="1" applyBorder="1" applyAlignment="1" applyProtection="1">
      <alignment horizontal="center" vertical="center"/>
    </xf>
    <xf numFmtId="0" fontId="65" fillId="0" borderId="77" xfId="0" applyFont="1" applyFill="1" applyBorder="1" applyAlignment="1" applyProtection="1">
      <alignment vertical="center" wrapText="1"/>
    </xf>
    <xf numFmtId="0" fontId="2" fillId="0" borderId="81" xfId="0" applyFont="1" applyFill="1" applyBorder="1" applyAlignment="1" applyProtection="1">
      <alignment horizontal="left" wrapText="1"/>
      <protection locked="0"/>
    </xf>
    <xf numFmtId="0" fontId="65" fillId="0" borderId="80" xfId="0" applyFont="1" applyFill="1" applyBorder="1" applyAlignment="1" applyProtection="1">
      <alignment vertical="center" wrapText="1"/>
    </xf>
    <xf numFmtId="0" fontId="65" fillId="0" borderId="43" xfId="0" applyFont="1" applyFill="1" applyBorder="1" applyAlignment="1" applyProtection="1">
      <alignment horizontal="center" vertical="center"/>
    </xf>
    <xf numFmtId="0" fontId="29" fillId="0" borderId="19" xfId="0" applyFont="1" applyFill="1" applyBorder="1" applyAlignment="1" applyProtection="1">
      <alignment vertical="center"/>
    </xf>
    <xf numFmtId="0" fontId="29" fillId="0" borderId="19" xfId="0" applyFont="1" applyFill="1" applyBorder="1" applyAlignment="1" applyProtection="1">
      <alignment horizontal="center" vertical="center"/>
    </xf>
    <xf numFmtId="0" fontId="244" fillId="0" borderId="19" xfId="0" applyFont="1" applyFill="1" applyBorder="1" applyAlignment="1" applyProtection="1">
      <alignment vertical="center"/>
    </xf>
    <xf numFmtId="0" fontId="244" fillId="0" borderId="19" xfId="0" applyFont="1" applyFill="1" applyBorder="1" applyAlignment="1" applyProtection="1">
      <alignment horizontal="center" vertical="center"/>
    </xf>
    <xf numFmtId="0" fontId="46" fillId="2" borderId="58" xfId="0" applyFont="1" applyFill="1" applyBorder="1" applyAlignment="1" applyProtection="1">
      <alignment horizontal="center" vertical="center"/>
    </xf>
    <xf numFmtId="49" fontId="46" fillId="2" borderId="68" xfId="0" applyNumberFormat="1" applyFont="1" applyFill="1" applyBorder="1" applyAlignment="1" applyProtection="1">
      <alignment horizontal="right" vertical="center" wrapText="1"/>
    </xf>
    <xf numFmtId="0" fontId="46" fillId="2" borderId="56" xfId="0" applyFont="1" applyFill="1" applyBorder="1" applyAlignment="1" applyProtection="1">
      <alignment horizontal="center" vertical="center" wrapText="1"/>
    </xf>
    <xf numFmtId="0" fontId="2" fillId="2" borderId="45" xfId="0" applyFont="1" applyFill="1" applyBorder="1" applyAlignment="1" applyProtection="1">
      <alignment horizontal="left" vertical="center" wrapText="1"/>
    </xf>
    <xf numFmtId="0" fontId="65" fillId="2" borderId="45" xfId="0" applyFont="1" applyFill="1" applyBorder="1" applyAlignment="1" applyProtection="1">
      <alignment horizontal="center" vertical="center"/>
    </xf>
    <xf numFmtId="49" fontId="65" fillId="2" borderId="76" xfId="0" applyNumberFormat="1" applyFont="1" applyFill="1" applyBorder="1" applyAlignment="1" applyProtection="1">
      <alignment horizontal="right" vertical="center" wrapText="1"/>
    </xf>
    <xf numFmtId="0" fontId="65" fillId="2" borderId="36" xfId="0" applyFont="1" applyFill="1" applyBorder="1" applyAlignment="1" applyProtection="1">
      <alignment horizontal="center" vertical="center" wrapText="1"/>
    </xf>
    <xf numFmtId="0" fontId="65" fillId="2" borderId="37" xfId="0" applyFont="1" applyFill="1" applyBorder="1" applyAlignment="1" applyProtection="1">
      <alignment horizontal="center" vertical="center"/>
    </xf>
    <xf numFmtId="0" fontId="2" fillId="0" borderId="86" xfId="0" applyFont="1" applyFill="1" applyBorder="1" applyAlignment="1" applyProtection="1">
      <alignment horizontal="left" vertical="center" wrapText="1"/>
    </xf>
    <xf numFmtId="0" fontId="65" fillId="0" borderId="86" xfId="0" applyFont="1" applyFill="1" applyBorder="1" applyAlignment="1" applyProtection="1">
      <alignment horizontal="center" vertical="center"/>
    </xf>
    <xf numFmtId="49" fontId="65" fillId="0" borderId="88" xfId="0" applyNumberFormat="1" applyFont="1" applyFill="1" applyBorder="1" applyAlignment="1" applyProtection="1">
      <alignment horizontal="right" vertical="center"/>
    </xf>
    <xf numFmtId="0" fontId="65" fillId="0" borderId="89" xfId="0" applyFont="1" applyFill="1" applyBorder="1" applyAlignment="1" applyProtection="1">
      <alignment horizontal="center" vertical="center"/>
    </xf>
    <xf numFmtId="0" fontId="65" fillId="0" borderId="90" xfId="0" applyFont="1" applyFill="1" applyBorder="1" applyAlignment="1" applyProtection="1">
      <alignment horizontal="center" vertical="center"/>
    </xf>
    <xf numFmtId="0" fontId="302" fillId="0" borderId="19" xfId="0" applyFont="1" applyFill="1" applyBorder="1" applyAlignment="1" applyProtection="1">
      <alignment horizontal="left" vertical="center"/>
    </xf>
    <xf numFmtId="0" fontId="2" fillId="0" borderId="19" xfId="0" applyFont="1" applyFill="1" applyBorder="1" applyAlignment="1" applyProtection="1">
      <alignment horizontal="center" vertical="center"/>
    </xf>
    <xf numFmtId="0" fontId="65" fillId="0" borderId="19" xfId="0" applyFont="1" applyFill="1" applyBorder="1" applyAlignment="1" applyProtection="1">
      <alignment vertical="center"/>
    </xf>
    <xf numFmtId="0" fontId="65" fillId="0" borderId="19" xfId="0" applyFont="1" applyFill="1" applyBorder="1" applyAlignment="1" applyProtection="1">
      <alignment horizontal="center" vertical="center"/>
    </xf>
    <xf numFmtId="0" fontId="65" fillId="0" borderId="19" xfId="0" applyFont="1" applyFill="1" applyBorder="1" applyAlignment="1" applyProtection="1">
      <alignment horizontal="right" vertical="center"/>
    </xf>
    <xf numFmtId="0" fontId="290" fillId="0" borderId="54" xfId="0" applyFont="1" applyFill="1" applyBorder="1" applyAlignment="1" applyProtection="1">
      <alignment horizontal="center" vertical="center"/>
    </xf>
    <xf numFmtId="0" fontId="291" fillId="0" borderId="27" xfId="0" applyFont="1" applyFill="1" applyBorder="1" applyAlignment="1" applyProtection="1">
      <alignment vertical="center" wrapText="1"/>
    </xf>
    <xf numFmtId="0" fontId="292" fillId="0" borderId="9" xfId="0" applyFont="1" applyFill="1" applyBorder="1" applyAlignment="1" applyProtection="1">
      <alignment horizontal="center" vertical="center"/>
    </xf>
    <xf numFmtId="0" fontId="119" fillId="0" borderId="53" xfId="0" applyFont="1" applyFill="1" applyBorder="1" applyAlignment="1" applyProtection="1">
      <alignment horizontal="center" vertical="center"/>
    </xf>
    <xf numFmtId="0" fontId="293" fillId="0" borderId="52" xfId="0" applyFont="1" applyFill="1" applyBorder="1" applyAlignment="1" applyProtection="1">
      <alignment horizontal="center" vertical="center"/>
      <protection locked="0"/>
    </xf>
    <xf numFmtId="0" fontId="294" fillId="0" borderId="54" xfId="0" applyFont="1" applyFill="1" applyBorder="1" applyAlignment="1" applyProtection="1">
      <alignment horizontal="center" vertical="center"/>
      <protection locked="0"/>
    </xf>
    <xf numFmtId="0" fontId="295" fillId="0" borderId="60" xfId="0" applyFont="1" applyFill="1" applyBorder="1" applyAlignment="1" applyProtection="1">
      <alignment horizontal="center" vertical="center"/>
      <protection locked="0"/>
    </xf>
    <xf numFmtId="0" fontId="136" fillId="0" borderId="22" xfId="0" applyFont="1" applyFill="1" applyBorder="1" applyAlignment="1" applyProtection="1">
      <alignment vertical="center"/>
    </xf>
    <xf numFmtId="0" fontId="2" fillId="0" borderId="100" xfId="0" applyFont="1" applyFill="1" applyBorder="1" applyAlignment="1" applyProtection="1">
      <alignment horizontal="left" vertical="center"/>
    </xf>
    <xf numFmtId="0" fontId="2" fillId="2" borderId="100" xfId="0" applyFont="1" applyFill="1" applyBorder="1" applyAlignment="1" applyProtection="1">
      <alignment vertical="center" wrapText="1"/>
    </xf>
    <xf numFmtId="0" fontId="2" fillId="2" borderId="46" xfId="0" applyFont="1" applyFill="1" applyBorder="1" applyAlignment="1" applyProtection="1">
      <alignment vertical="center" wrapText="1"/>
    </xf>
    <xf numFmtId="0" fontId="65" fillId="0" borderId="56" xfId="0" applyFont="1" applyFill="1" applyBorder="1" applyAlignment="1" applyProtection="1">
      <alignment horizontal="center" vertical="center" wrapText="1"/>
    </xf>
    <xf numFmtId="0" fontId="533" fillId="11" borderId="156" xfId="0" applyFont="1" applyFill="1" applyBorder="1" applyAlignment="1" applyProtection="1">
      <alignment horizontal="center" vertical="center" wrapText="1"/>
      <protection locked="0"/>
    </xf>
    <xf numFmtId="0" fontId="65" fillId="0" borderId="59" xfId="0" applyFont="1" applyFill="1" applyBorder="1" applyAlignment="1" applyProtection="1">
      <alignment horizontal="center" vertical="center"/>
    </xf>
    <xf numFmtId="0" fontId="65" fillId="0" borderId="79" xfId="0" applyFont="1" applyFill="1" applyBorder="1" applyAlignment="1" applyProtection="1">
      <alignment vertical="center" wrapText="1"/>
    </xf>
    <xf numFmtId="0" fontId="297" fillId="0" borderId="58" xfId="0" applyFont="1" applyFill="1" applyBorder="1" applyAlignment="1" applyProtection="1">
      <alignment horizontal="center" vertical="center"/>
    </xf>
    <xf numFmtId="49" fontId="343" fillId="0" borderId="68" xfId="0" applyNumberFormat="1" applyFont="1" applyFill="1" applyBorder="1" applyAlignment="1" applyProtection="1">
      <alignment horizontal="right" vertical="center" wrapText="1"/>
    </xf>
    <xf numFmtId="0" fontId="344" fillId="0" borderId="56" xfId="0" applyFont="1" applyFill="1" applyBorder="1" applyAlignment="1" applyProtection="1">
      <alignment horizontal="center" vertical="center" wrapText="1"/>
    </xf>
    <xf numFmtId="0" fontId="300" fillId="0" borderId="57" xfId="0" applyFont="1" applyFill="1" applyBorder="1" applyAlignment="1" applyProtection="1">
      <alignment horizontal="center" vertical="center"/>
    </xf>
    <xf numFmtId="0" fontId="308" fillId="0" borderId="58" xfId="0" applyFont="1" applyFill="1" applyBorder="1" applyAlignment="1" applyProtection="1">
      <alignment horizontal="center" vertical="center"/>
      <protection locked="0"/>
    </xf>
    <xf numFmtId="0" fontId="349" fillId="0" borderId="51" xfId="0" applyFont="1" applyFill="1" applyBorder="1" applyAlignment="1" applyProtection="1">
      <alignment horizontal="center" vertical="center"/>
      <protection locked="0"/>
    </xf>
    <xf numFmtId="0" fontId="294" fillId="0" borderId="73" xfId="0" applyFont="1" applyFill="1" applyBorder="1" applyAlignment="1" applyProtection="1">
      <alignment horizontal="center" vertical="center"/>
      <protection locked="0"/>
    </xf>
    <xf numFmtId="0" fontId="352" fillId="0" borderId="73" xfId="0" applyFont="1" applyFill="1" applyBorder="1" applyAlignment="1" applyProtection="1">
      <alignment horizontal="center" vertical="center"/>
      <protection locked="0"/>
    </xf>
    <xf numFmtId="0" fontId="23" fillId="0" borderId="45" xfId="0" applyFont="1" applyFill="1" applyBorder="1" applyAlignment="1" applyProtection="1">
      <alignment horizontal="center" vertical="center"/>
      <protection locked="0"/>
    </xf>
    <xf numFmtId="0" fontId="150" fillId="0" borderId="36" xfId="0" applyFont="1" applyFill="1" applyBorder="1" applyAlignment="1" applyProtection="1">
      <alignment horizontal="center" vertical="center"/>
    </xf>
    <xf numFmtId="0" fontId="2" fillId="0" borderId="81" xfId="0" applyFont="1" applyFill="1" applyBorder="1" applyAlignment="1" applyProtection="1">
      <alignment vertical="center"/>
    </xf>
    <xf numFmtId="0" fontId="65" fillId="0" borderId="88" xfId="0" applyFont="1" applyFill="1" applyBorder="1" applyAlignment="1" applyProtection="1">
      <alignment horizontal="right" vertical="center" wrapText="1"/>
    </xf>
    <xf numFmtId="0" fontId="150" fillId="0" borderId="89" xfId="0" applyFont="1" applyFill="1" applyBorder="1" applyAlignment="1" applyProtection="1">
      <alignment horizontal="center" vertical="center" wrapText="1"/>
    </xf>
    <xf numFmtId="0" fontId="65" fillId="0" borderId="70" xfId="0" applyFont="1" applyFill="1" applyBorder="1" applyAlignment="1" applyProtection="1">
      <alignment horizontal="center" vertical="center"/>
    </xf>
    <xf numFmtId="0" fontId="65" fillId="0" borderId="28" xfId="0" applyFont="1" applyFill="1" applyBorder="1" applyAlignment="1" applyProtection="1">
      <alignment horizontal="center" vertical="center"/>
    </xf>
    <xf numFmtId="0" fontId="2" fillId="0" borderId="73" xfId="0" applyFont="1" applyFill="1" applyBorder="1" applyAlignment="1" applyProtection="1">
      <alignment horizontal="left" vertical="center" wrapText="1"/>
    </xf>
    <xf numFmtId="0" fontId="65" fillId="0" borderId="13" xfId="0" applyFont="1" applyFill="1" applyBorder="1" applyAlignment="1" applyProtection="1">
      <alignment horizontal="center" vertical="center" wrapText="1"/>
    </xf>
    <xf numFmtId="0" fontId="65" fillId="0" borderId="49" xfId="0" applyFont="1" applyFill="1" applyBorder="1" applyAlignment="1" applyProtection="1">
      <alignment horizontal="center" vertical="center" wrapText="1"/>
    </xf>
    <xf numFmtId="0" fontId="2" fillId="0" borderId="39" xfId="0" applyFont="1" applyFill="1" applyBorder="1" applyAlignment="1" applyProtection="1">
      <alignment vertical="center" wrapText="1"/>
    </xf>
    <xf numFmtId="0" fontId="291" fillId="0" borderId="80" xfId="0" applyFont="1" applyFill="1" applyBorder="1" applyAlignment="1" applyProtection="1">
      <alignment vertical="center" wrapText="1"/>
    </xf>
    <xf numFmtId="0" fontId="292" fillId="0" borderId="42" xfId="0" applyFont="1" applyFill="1" applyBorder="1" applyAlignment="1" applyProtection="1">
      <alignment horizontal="center" vertical="center"/>
    </xf>
    <xf numFmtId="0" fontId="293" fillId="0" borderId="39" xfId="0" applyFont="1" applyFill="1" applyBorder="1" applyAlignment="1" applyProtection="1">
      <alignment horizontal="center" vertical="center"/>
      <protection locked="0"/>
    </xf>
    <xf numFmtId="0" fontId="295" fillId="0" borderId="44" xfId="0" applyFont="1" applyFill="1" applyBorder="1" applyAlignment="1" applyProtection="1">
      <alignment horizontal="center" vertical="center"/>
      <protection locked="0"/>
    </xf>
    <xf numFmtId="0" fontId="420" fillId="14" borderId="112" xfId="0" applyFont="1" applyFill="1" applyBorder="1" applyAlignment="1" applyProtection="1">
      <alignment horizontal="center" vertical="center"/>
      <protection locked="0"/>
    </xf>
    <xf numFmtId="0" fontId="408" fillId="14" borderId="62" xfId="0" applyFont="1" applyFill="1" applyBorder="1" applyAlignment="1" applyProtection="1">
      <alignment horizontal="center" vertical="center" wrapText="1"/>
      <protection locked="0"/>
    </xf>
    <xf numFmtId="0" fontId="423" fillId="17" borderId="86" xfId="0" applyFont="1" applyFill="1" applyBorder="1" applyAlignment="1" applyProtection="1">
      <alignment horizontal="center" vertical="center" wrapText="1"/>
      <protection locked="0"/>
    </xf>
    <xf numFmtId="49" fontId="65" fillId="0" borderId="35" xfId="0" applyNumberFormat="1" applyFont="1" applyFill="1" applyBorder="1" applyAlignment="1" applyProtection="1">
      <alignment horizontal="right" vertical="center"/>
    </xf>
    <xf numFmtId="0" fontId="65" fillId="0" borderId="76" xfId="0" applyFont="1" applyFill="1" applyBorder="1" applyAlignment="1" applyProtection="1">
      <alignment horizontal="center" vertical="center"/>
    </xf>
    <xf numFmtId="49" fontId="65" fillId="0" borderId="48" xfId="0" applyNumberFormat="1" applyFont="1" applyFill="1" applyBorder="1" applyAlignment="1" applyProtection="1">
      <alignment horizontal="right" vertical="center"/>
    </xf>
    <xf numFmtId="0" fontId="65" fillId="0" borderId="79" xfId="0" applyFont="1" applyFill="1" applyBorder="1" applyAlignment="1" applyProtection="1">
      <alignment horizontal="center" vertical="center"/>
    </xf>
    <xf numFmtId="49" fontId="65" fillId="0" borderId="27" xfId="0" applyNumberFormat="1" applyFont="1" applyFill="1" applyBorder="1" applyAlignment="1" applyProtection="1">
      <alignment horizontal="right" vertical="center"/>
    </xf>
    <xf numFmtId="0" fontId="65" fillId="0" borderId="21" xfId="0" applyFont="1" applyFill="1" applyBorder="1" applyAlignment="1" applyProtection="1">
      <alignment horizontal="center" vertical="center"/>
    </xf>
    <xf numFmtId="0" fontId="65" fillId="0" borderId="27" xfId="0" applyFont="1" applyFill="1" applyBorder="1" applyAlignment="1" applyProtection="1">
      <alignment horizontal="center" vertical="center"/>
    </xf>
    <xf numFmtId="0" fontId="65" fillId="0" borderId="97" xfId="0" applyFont="1" applyFill="1" applyBorder="1" applyAlignment="1" applyProtection="1">
      <alignment horizontal="center" vertical="center" wrapText="1"/>
      <protection locked="0"/>
    </xf>
    <xf numFmtId="0" fontId="65" fillId="0" borderId="115" xfId="0" applyFont="1" applyFill="1" applyBorder="1" applyAlignment="1" applyProtection="1">
      <alignment horizontal="center" vertical="center"/>
    </xf>
    <xf numFmtId="49" fontId="65" fillId="0" borderId="138" xfId="0" applyNumberFormat="1" applyFont="1" applyFill="1" applyBorder="1" applyAlignment="1" applyProtection="1">
      <alignment horizontal="right" vertical="center"/>
    </xf>
    <xf numFmtId="0" fontId="65" fillId="0" borderId="122" xfId="0" applyFont="1" applyFill="1" applyBorder="1" applyAlignment="1" applyProtection="1">
      <alignment horizontal="center" vertical="center" wrapText="1"/>
      <protection locked="0"/>
    </xf>
    <xf numFmtId="0" fontId="65" fillId="0" borderId="113" xfId="0" applyFont="1" applyFill="1" applyBorder="1" applyAlignment="1" applyProtection="1">
      <alignment horizontal="center" vertical="center"/>
    </xf>
    <xf numFmtId="0" fontId="65" fillId="0" borderId="63" xfId="0" applyFont="1" applyFill="1" applyBorder="1" applyAlignment="1" applyProtection="1">
      <alignment horizontal="center" vertical="center"/>
    </xf>
    <xf numFmtId="0" fontId="29" fillId="4" borderId="7" xfId="0" applyFont="1" applyFill="1" applyBorder="1" applyAlignment="1" applyProtection="1">
      <alignment vertical="center"/>
    </xf>
    <xf numFmtId="0" fontId="302" fillId="0" borderId="19" xfId="0" applyFont="1" applyFill="1" applyBorder="1" applyAlignment="1" applyProtection="1">
      <alignment horizontal="left" vertical="center" wrapText="1"/>
    </xf>
    <xf numFmtId="0" fontId="440" fillId="19" borderId="44" xfId="0" applyFont="1" applyFill="1" applyBorder="1" applyAlignment="1" applyProtection="1">
      <alignment horizontal="center" vertical="center"/>
      <protection locked="0"/>
    </xf>
    <xf numFmtId="0" fontId="456" fillId="19" borderId="72" xfId="0" applyFont="1" applyFill="1" applyBorder="1" applyAlignment="1" applyProtection="1">
      <alignment horizontal="center" vertical="center" wrapText="1"/>
      <protection locked="0"/>
    </xf>
    <xf numFmtId="0" fontId="352" fillId="19" borderId="39" xfId="0" applyFont="1" applyFill="1" applyBorder="1" applyAlignment="1" applyProtection="1">
      <alignment horizontal="center" vertical="center"/>
      <protection locked="0"/>
    </xf>
    <xf numFmtId="0" fontId="368" fillId="19" borderId="52" xfId="0" applyFont="1" applyFill="1" applyBorder="1" applyAlignment="1" applyProtection="1">
      <alignment horizontal="center" vertical="center"/>
      <protection locked="0"/>
    </xf>
    <xf numFmtId="0" fontId="369" fillId="19" borderId="81" xfId="0" applyFont="1" applyFill="1" applyBorder="1" applyAlignment="1" applyProtection="1">
      <alignment horizontal="center" vertical="center"/>
      <protection locked="0"/>
    </xf>
    <xf numFmtId="0" fontId="108" fillId="19" borderId="85" xfId="0" applyFont="1" applyFill="1" applyBorder="1" applyAlignment="1" applyProtection="1">
      <alignment horizontal="center" vertical="center"/>
      <protection locked="0"/>
    </xf>
    <xf numFmtId="0" fontId="120" fillId="19" borderId="60" xfId="0" applyFont="1" applyFill="1" applyBorder="1" applyAlignment="1" applyProtection="1">
      <alignment horizontal="center" vertical="center"/>
      <protection locked="0"/>
    </xf>
    <xf numFmtId="0" fontId="78" fillId="0" borderId="19" xfId="0" applyFont="1" applyFill="1" applyBorder="1" applyAlignment="1" applyProtection="1">
      <alignment horizontal="center" vertical="center"/>
    </xf>
    <xf numFmtId="0" fontId="78" fillId="12" borderId="19" xfId="0" applyFont="1" applyFill="1" applyBorder="1" applyAlignment="1" applyProtection="1">
      <alignment horizontal="center" vertical="center"/>
    </xf>
    <xf numFmtId="0" fontId="78" fillId="0" borderId="19" xfId="0" applyFont="1" applyFill="1" applyBorder="1" applyAlignment="1" applyProtection="1">
      <alignment vertical="center"/>
    </xf>
    <xf numFmtId="0" fontId="79" fillId="0" borderId="19" xfId="0" applyFont="1" applyFill="1" applyBorder="1" applyAlignment="1" applyProtection="1">
      <alignment horizontal="center" vertical="center"/>
      <protection locked="0"/>
    </xf>
    <xf numFmtId="0" fontId="23" fillId="0" borderId="19" xfId="0" applyFont="1" applyFill="1" applyBorder="1" applyAlignment="1" applyProtection="1">
      <alignment horizontal="center" vertical="center"/>
      <protection locked="0"/>
    </xf>
    <xf numFmtId="0" fontId="2" fillId="2" borderId="39" xfId="0" applyFont="1" applyFill="1" applyBorder="1" applyAlignment="1" applyProtection="1">
      <alignment vertical="center"/>
    </xf>
    <xf numFmtId="0" fontId="323" fillId="0" borderId="88" xfId="0" applyFont="1" applyFill="1" applyBorder="1" applyAlignment="1" applyProtection="1">
      <alignment vertical="center" wrapText="1"/>
    </xf>
    <xf numFmtId="0" fontId="324" fillId="0" borderId="89" xfId="0" applyFont="1" applyFill="1" applyBorder="1" applyAlignment="1" applyProtection="1">
      <alignment horizontal="center" vertical="center"/>
    </xf>
    <xf numFmtId="0" fontId="128" fillId="0" borderId="89" xfId="0" applyFont="1" applyFill="1" applyBorder="1" applyAlignment="1" applyProtection="1">
      <alignment horizontal="center" vertical="center"/>
    </xf>
    <xf numFmtId="0" fontId="215" fillId="0" borderId="28" xfId="0" applyFont="1" applyFill="1" applyBorder="1" applyAlignment="1" applyProtection="1">
      <alignment horizontal="center" vertical="center"/>
    </xf>
    <xf numFmtId="0" fontId="2" fillId="0" borderId="157" xfId="0" applyFont="1" applyFill="1" applyBorder="1" applyAlignment="1" applyProtection="1">
      <alignment horizontal="left" vertical="center" indent="3"/>
    </xf>
    <xf numFmtId="0" fontId="2" fillId="0" borderId="158" xfId="0" applyFont="1" applyFill="1" applyBorder="1" applyAlignment="1" applyProtection="1">
      <alignment horizontal="left" vertical="center" indent="3"/>
    </xf>
    <xf numFmtId="0" fontId="65" fillId="0" borderId="159" xfId="0" applyFont="1" applyFill="1" applyBorder="1" applyAlignment="1" applyProtection="1">
      <alignment horizontal="center" vertical="center"/>
    </xf>
    <xf numFmtId="0" fontId="65" fillId="0" borderId="160" xfId="0" applyFont="1" applyFill="1" applyBorder="1" applyAlignment="1" applyProtection="1">
      <alignment horizontal="center" vertical="center"/>
    </xf>
    <xf numFmtId="0" fontId="322" fillId="0" borderId="161" xfId="0" applyFont="1" applyFill="1" applyBorder="1" applyAlignment="1" applyProtection="1">
      <alignment horizontal="center" vertical="center"/>
    </xf>
    <xf numFmtId="0" fontId="321" fillId="15" borderId="160" xfId="0" applyFont="1" applyFill="1" applyBorder="1" applyAlignment="1" applyProtection="1">
      <alignment horizontal="center" vertical="center" wrapText="1"/>
      <protection locked="0"/>
    </xf>
    <xf numFmtId="0" fontId="142" fillId="0" borderId="161" xfId="0" applyFont="1" applyFill="1" applyBorder="1" applyAlignment="1" applyProtection="1">
      <alignment horizontal="center" vertical="center" wrapText="1"/>
      <protection locked="0"/>
    </xf>
    <xf numFmtId="0" fontId="2" fillId="0" borderId="162" xfId="0" applyFont="1" applyFill="1" applyBorder="1" applyAlignment="1" applyProtection="1">
      <alignment horizontal="left" vertical="center" indent="3"/>
    </xf>
    <xf numFmtId="0" fontId="69" fillId="0" borderId="34" xfId="0" applyFont="1" applyFill="1" applyBorder="1" applyAlignment="1" applyProtection="1">
      <alignment horizontal="center" vertical="center" wrapText="1"/>
    </xf>
    <xf numFmtId="0" fontId="367" fillId="0" borderId="35" xfId="0" applyFont="1" applyFill="1" applyBorder="1" applyAlignment="1" applyProtection="1">
      <alignment vertical="center" wrapText="1"/>
    </xf>
    <xf numFmtId="0" fontId="367" fillId="0" borderId="36" xfId="0" applyFont="1" applyFill="1" applyBorder="1" applyAlignment="1" applyProtection="1">
      <alignment horizontal="center" vertical="center" wrapText="1"/>
    </xf>
    <xf numFmtId="0" fontId="367" fillId="0" borderId="37" xfId="0" applyFont="1" applyFill="1" applyBorder="1" applyAlignment="1" applyProtection="1">
      <alignment horizontal="center" vertical="center" wrapText="1"/>
    </xf>
    <xf numFmtId="0" fontId="79" fillId="0" borderId="34" xfId="0" applyFont="1" applyFill="1" applyBorder="1" applyAlignment="1" applyProtection="1">
      <alignment horizontal="center" vertical="center" wrapText="1"/>
      <protection locked="0"/>
    </xf>
    <xf numFmtId="0" fontId="69" fillId="0" borderId="6" xfId="0" applyFont="1" applyFill="1" applyBorder="1" applyAlignment="1" applyProtection="1">
      <alignment horizontal="center" vertical="center" wrapText="1"/>
    </xf>
    <xf numFmtId="0" fontId="367" fillId="0" borderId="66" xfId="0" applyFont="1" applyFill="1" applyBorder="1" applyAlignment="1" applyProtection="1">
      <alignment vertical="center" wrapText="1"/>
    </xf>
    <xf numFmtId="0" fontId="367" fillId="0" borderId="13" xfId="0" applyFont="1" applyFill="1" applyBorder="1" applyAlignment="1" applyProtection="1">
      <alignment horizontal="center" vertical="center" wrapText="1"/>
    </xf>
    <xf numFmtId="0" fontId="367" fillId="0" borderId="67" xfId="0" applyFont="1" applyFill="1" applyBorder="1" applyAlignment="1" applyProtection="1">
      <alignment horizontal="center" vertical="center" wrapText="1"/>
    </xf>
    <xf numFmtId="0" fontId="79" fillId="0" borderId="59" xfId="0" applyFont="1" applyFill="1" applyBorder="1" applyAlignment="1" applyProtection="1">
      <alignment horizontal="center" vertical="center" wrapText="1"/>
      <protection locked="0"/>
    </xf>
    <xf numFmtId="0" fontId="69" fillId="0" borderId="47" xfId="0" applyFont="1" applyFill="1" applyBorder="1" applyAlignment="1" applyProtection="1">
      <alignment horizontal="center" vertical="center"/>
    </xf>
    <xf numFmtId="0" fontId="367" fillId="0" borderId="48" xfId="0" applyFont="1" applyFill="1" applyBorder="1" applyAlignment="1" applyProtection="1">
      <alignment vertical="center" wrapText="1"/>
    </xf>
    <xf numFmtId="0" fontId="367" fillId="0" borderId="49" xfId="0" applyFont="1" applyFill="1" applyBorder="1" applyAlignment="1" applyProtection="1">
      <alignment horizontal="center" vertical="center" wrapText="1"/>
    </xf>
    <xf numFmtId="0" fontId="367" fillId="0" borderId="50" xfId="0" applyFont="1" applyFill="1" applyBorder="1" applyAlignment="1" applyProtection="1">
      <alignment horizontal="center" vertical="center" wrapText="1"/>
    </xf>
    <xf numFmtId="0" fontId="79" fillId="0" borderId="47" xfId="0" applyFont="1" applyFill="1" applyBorder="1" applyAlignment="1" applyProtection="1">
      <alignment horizontal="center" vertical="center" wrapText="1"/>
      <protection locked="0"/>
    </xf>
    <xf numFmtId="0" fontId="69" fillId="0" borderId="34" xfId="0" applyFont="1" applyFill="1" applyBorder="1" applyAlignment="1" applyProtection="1">
      <alignment horizontal="center" vertical="center"/>
    </xf>
    <xf numFmtId="0" fontId="367" fillId="0" borderId="36" xfId="0" applyFont="1" applyFill="1" applyBorder="1" applyAlignment="1" applyProtection="1">
      <alignment horizontal="center" vertical="center"/>
    </xf>
    <xf numFmtId="0" fontId="367" fillId="0" borderId="37" xfId="0" applyFont="1" applyFill="1" applyBorder="1" applyAlignment="1" applyProtection="1">
      <alignment horizontal="center" vertical="center"/>
    </xf>
    <xf numFmtId="0" fontId="69" fillId="0" borderId="6" xfId="0" applyFont="1" applyFill="1" applyBorder="1" applyAlignment="1" applyProtection="1">
      <alignment horizontal="center" vertical="center"/>
    </xf>
    <xf numFmtId="0" fontId="367" fillId="0" borderId="13" xfId="0" applyFont="1" applyFill="1" applyBorder="1" applyAlignment="1" applyProtection="1">
      <alignment horizontal="center" vertical="center"/>
    </xf>
    <xf numFmtId="0" fontId="367" fillId="0" borderId="67" xfId="0" applyFont="1" applyFill="1" applyBorder="1" applyAlignment="1" applyProtection="1">
      <alignment horizontal="center" vertical="center"/>
    </xf>
    <xf numFmtId="0" fontId="23" fillId="0" borderId="59" xfId="0" applyFont="1" applyFill="1" applyBorder="1" applyAlignment="1" applyProtection="1">
      <alignment horizontal="center" vertical="center"/>
      <protection locked="0"/>
    </xf>
    <xf numFmtId="0" fontId="367" fillId="0" borderId="49" xfId="0" applyFont="1" applyFill="1" applyBorder="1" applyAlignment="1" applyProtection="1">
      <alignment horizontal="center" vertical="center"/>
    </xf>
    <xf numFmtId="0" fontId="3" fillId="8" borderId="0" xfId="0" applyFont="1" applyFill="1" applyBorder="1" applyAlignment="1" applyProtection="1">
      <alignment vertical="center" wrapText="1"/>
    </xf>
    <xf numFmtId="0" fontId="23" fillId="0" borderId="135" xfId="0" applyFont="1" applyFill="1" applyBorder="1" applyAlignment="1" applyProtection="1">
      <alignment horizontal="center" vertical="center" wrapText="1"/>
      <protection locked="0"/>
    </xf>
    <xf numFmtId="0" fontId="2" fillId="0" borderId="58" xfId="0" applyFont="1" applyFill="1" applyBorder="1" applyAlignment="1" applyProtection="1">
      <alignment vertical="center"/>
    </xf>
    <xf numFmtId="0" fontId="169" fillId="0" borderId="32" xfId="0" applyFont="1" applyFill="1" applyBorder="1" applyAlignment="1" applyProtection="1">
      <alignment horizontal="center" vertical="center"/>
      <protection locked="0"/>
    </xf>
    <xf numFmtId="0" fontId="170" fillId="0" borderId="58" xfId="0" applyFont="1" applyFill="1" applyBorder="1" applyAlignment="1" applyProtection="1">
      <alignment horizontal="center" vertical="center"/>
      <protection locked="0"/>
    </xf>
    <xf numFmtId="0" fontId="3" fillId="2" borderId="81" xfId="0" applyFont="1" applyFill="1" applyBorder="1" applyAlignment="1" applyProtection="1">
      <alignment vertical="center"/>
    </xf>
    <xf numFmtId="0" fontId="49" fillId="0" borderId="34" xfId="0" applyFont="1" applyFill="1" applyBorder="1" applyAlignment="1" applyProtection="1">
      <alignment horizontal="center" vertical="center"/>
    </xf>
    <xf numFmtId="0" fontId="256" fillId="0" borderId="33" xfId="0" applyFont="1" applyFill="1" applyBorder="1" applyAlignment="1" applyProtection="1">
      <alignment vertical="center"/>
    </xf>
    <xf numFmtId="0" fontId="65" fillId="0" borderId="165" xfId="0" applyFont="1" applyFill="1" applyBorder="1" applyAlignment="1" applyProtection="1">
      <alignment horizontal="center" vertical="center"/>
    </xf>
    <xf numFmtId="0" fontId="131" fillId="0" borderId="38" xfId="0" applyFont="1" applyFill="1" applyBorder="1" applyAlignment="1" applyProtection="1">
      <alignment horizontal="center" vertical="center"/>
    </xf>
    <xf numFmtId="0" fontId="256" fillId="0" borderId="64" xfId="0" applyFont="1" applyFill="1" applyBorder="1" applyAlignment="1" applyProtection="1">
      <alignment vertical="center"/>
    </xf>
    <xf numFmtId="0" fontId="65" fillId="0" borderId="17" xfId="0" applyFont="1" applyFill="1" applyBorder="1" applyAlignment="1" applyProtection="1">
      <alignment horizontal="center" vertical="center"/>
    </xf>
    <xf numFmtId="0" fontId="65" fillId="0" borderId="166" xfId="0" applyFont="1" applyFill="1" applyBorder="1" applyAlignment="1" applyProtection="1">
      <alignment horizontal="center" vertical="center"/>
    </xf>
    <xf numFmtId="0" fontId="131" fillId="0" borderId="83" xfId="0" applyFont="1" applyFill="1" applyBorder="1" applyAlignment="1" applyProtection="1">
      <alignment horizontal="center" vertical="center"/>
    </xf>
    <xf numFmtId="0" fontId="49" fillId="0" borderId="40" xfId="0" applyFont="1" applyFill="1" applyBorder="1" applyAlignment="1" applyProtection="1">
      <alignment horizontal="center" vertical="center"/>
    </xf>
    <xf numFmtId="0" fontId="256" fillId="0" borderId="39" xfId="0" applyFont="1" applyFill="1" applyBorder="1" applyAlignment="1" applyProtection="1">
      <alignment vertical="center"/>
    </xf>
    <xf numFmtId="0" fontId="65" fillId="0" borderId="167" xfId="0" applyFont="1" applyFill="1" applyBorder="1" applyAlignment="1" applyProtection="1">
      <alignment horizontal="center" vertical="center"/>
    </xf>
    <xf numFmtId="0" fontId="131" fillId="0" borderId="44" xfId="0" applyFont="1" applyFill="1" applyBorder="1" applyAlignment="1" applyProtection="1">
      <alignment horizontal="center" vertical="center"/>
    </xf>
    <xf numFmtId="0" fontId="114" fillId="16" borderId="45" xfId="0" applyFont="1" applyFill="1" applyBorder="1" applyAlignment="1" applyProtection="1">
      <alignment horizontal="center" vertical="center"/>
      <protection locked="0"/>
    </xf>
    <xf numFmtId="0" fontId="103" fillId="16" borderId="38" xfId="0" applyFont="1" applyFill="1" applyBorder="1" applyAlignment="1" applyProtection="1">
      <alignment horizontal="center" vertical="center"/>
      <protection locked="0"/>
    </xf>
    <xf numFmtId="0" fontId="114" fillId="16" borderId="73" xfId="0" applyFont="1" applyFill="1" applyBorder="1" applyAlignment="1" applyProtection="1">
      <alignment horizontal="center" vertical="center"/>
      <protection locked="0"/>
    </xf>
    <xf numFmtId="0" fontId="103" fillId="16" borderId="44" xfId="0" applyFont="1" applyFill="1" applyBorder="1" applyAlignment="1" applyProtection="1">
      <alignment horizontal="center" vertical="center"/>
      <protection locked="0"/>
    </xf>
    <xf numFmtId="0" fontId="114" fillId="0" borderId="87" xfId="0" applyFont="1" applyFill="1" applyBorder="1" applyAlignment="1" applyProtection="1">
      <alignment horizontal="center" vertical="center"/>
      <protection locked="0"/>
    </xf>
    <xf numFmtId="0" fontId="103" fillId="0" borderId="83" xfId="0" applyFont="1" applyFill="1" applyBorder="1" applyAlignment="1" applyProtection="1">
      <alignment horizontal="center" vertical="center"/>
      <protection locked="0"/>
    </xf>
    <xf numFmtId="0" fontId="266" fillId="20" borderId="19" xfId="0" applyFont="1" applyFill="1" applyBorder="1" applyAlignment="1" applyProtection="1">
      <alignment horizontal="center" vertical="center" wrapText="1"/>
    </xf>
    <xf numFmtId="0" fontId="313" fillId="20" borderId="19" xfId="0" applyFont="1" applyFill="1" applyBorder="1" applyAlignment="1" applyProtection="1">
      <alignment horizontal="center" vertical="center" wrapText="1"/>
    </xf>
    <xf numFmtId="0" fontId="65" fillId="0" borderId="129" xfId="0" applyFont="1" applyFill="1" applyBorder="1" applyAlignment="1" applyProtection="1">
      <alignment horizontal="center" vertical="center"/>
    </xf>
    <xf numFmtId="0" fontId="320" fillId="0" borderId="169" xfId="0" applyFont="1" applyFill="1" applyBorder="1" applyAlignment="1" applyProtection="1">
      <alignment vertical="center" wrapText="1"/>
    </xf>
    <xf numFmtId="0" fontId="65" fillId="0" borderId="170" xfId="0" applyFont="1" applyFill="1" applyBorder="1" applyAlignment="1" applyProtection="1">
      <alignment horizontal="center" vertical="center"/>
    </xf>
    <xf numFmtId="0" fontId="321" fillId="16" borderId="135" xfId="0" applyFont="1" applyFill="1" applyBorder="1" applyAlignment="1" applyProtection="1">
      <alignment horizontal="center" vertical="center" wrapText="1"/>
      <protection locked="0"/>
    </xf>
    <xf numFmtId="0" fontId="477" fillId="0" borderId="95" xfId="0" applyFont="1" applyFill="1" applyBorder="1" applyAlignment="1" applyProtection="1">
      <alignment horizontal="center" vertical="center" wrapText="1"/>
    </xf>
    <xf numFmtId="0" fontId="478" fillId="0" borderId="89" xfId="0" applyFont="1" applyFill="1" applyBorder="1" applyAlignment="1" applyProtection="1">
      <alignment vertical="center" wrapText="1"/>
    </xf>
    <xf numFmtId="0" fontId="224" fillId="0" borderId="89" xfId="0" applyFont="1" applyFill="1" applyBorder="1" applyAlignment="1" applyProtection="1">
      <alignment horizontal="center" vertical="center"/>
    </xf>
    <xf numFmtId="0" fontId="168" fillId="0" borderId="90" xfId="0" applyFont="1" applyFill="1" applyBorder="1" applyAlignment="1" applyProtection="1">
      <alignment horizontal="center" vertical="center"/>
    </xf>
    <xf numFmtId="0" fontId="479" fillId="0" borderId="81" xfId="0" applyFont="1" applyFill="1" applyBorder="1" applyAlignment="1" applyProtection="1">
      <alignment horizontal="center" vertical="center"/>
    </xf>
    <xf numFmtId="0" fontId="481" fillId="2" borderId="85" xfId="0" applyFont="1" applyFill="1" applyBorder="1" applyAlignment="1" applyProtection="1">
      <alignment horizontal="center" vertical="center"/>
    </xf>
    <xf numFmtId="0" fontId="476" fillId="0" borderId="86" xfId="0" applyFont="1" applyFill="1" applyBorder="1" applyAlignment="1" applyProtection="1">
      <alignment horizontal="left" vertical="center" wrapText="1"/>
    </xf>
    <xf numFmtId="0" fontId="2" fillId="0" borderId="73" xfId="0" applyFont="1" applyFill="1" applyBorder="1" applyAlignment="1" applyProtection="1">
      <alignment vertical="center"/>
    </xf>
    <xf numFmtId="0" fontId="3" fillId="0" borderId="168" xfId="0" applyFont="1" applyFill="1" applyBorder="1" applyAlignment="1" applyProtection="1">
      <alignment horizontal="left" vertical="center" wrapText="1"/>
    </xf>
    <xf numFmtId="0" fontId="23" fillId="2" borderId="62" xfId="0" applyFont="1" applyFill="1" applyBorder="1" applyAlignment="1" applyProtection="1">
      <alignment horizontal="center" vertical="center" wrapText="1"/>
      <protection locked="0"/>
    </xf>
    <xf numFmtId="0" fontId="518" fillId="2" borderId="32" xfId="0" applyFont="1" applyFill="1" applyBorder="1" applyAlignment="1" applyProtection="1">
      <alignment vertical="center"/>
    </xf>
    <xf numFmtId="0" fontId="2" fillId="2" borderId="32" xfId="0" applyFont="1" applyFill="1" applyBorder="1" applyAlignment="1" applyProtection="1">
      <alignment vertical="center"/>
    </xf>
    <xf numFmtId="0" fontId="519" fillId="2" borderId="32" xfId="0" applyFont="1" applyFill="1" applyBorder="1" applyAlignment="1" applyProtection="1">
      <alignment horizontal="center" vertical="center"/>
    </xf>
    <xf numFmtId="0" fontId="520" fillId="2" borderId="32" xfId="0" applyFont="1" applyFill="1" applyBorder="1" applyAlignment="1" applyProtection="1">
      <alignment vertical="center" wrapText="1"/>
    </xf>
    <xf numFmtId="0" fontId="292" fillId="2" borderId="32" xfId="0" applyFont="1" applyFill="1" applyBorder="1" applyAlignment="1" applyProtection="1">
      <alignment horizontal="center" vertical="center"/>
    </xf>
    <xf numFmtId="0" fontId="521" fillId="2" borderId="32" xfId="0" applyFont="1" applyFill="1" applyBorder="1" applyAlignment="1" applyProtection="1">
      <alignment horizontal="center" vertical="center"/>
    </xf>
    <xf numFmtId="0" fontId="3" fillId="9" borderId="19" xfId="0" applyFont="1" applyFill="1" applyBorder="1" applyAlignment="1" applyProtection="1">
      <alignment vertical="center"/>
    </xf>
    <xf numFmtId="0" fontId="510" fillId="9" borderId="19" xfId="0" applyFont="1" applyFill="1" applyBorder="1" applyAlignment="1" applyProtection="1">
      <alignment horizontal="center" vertical="center"/>
    </xf>
    <xf numFmtId="0" fontId="509" fillId="9" borderId="19" xfId="0" applyFont="1" applyFill="1" applyBorder="1" applyAlignment="1" applyProtection="1">
      <alignment vertical="center"/>
    </xf>
    <xf numFmtId="0" fontId="511" fillId="9" borderId="19" xfId="0" applyFont="1" applyFill="1" applyBorder="1" applyAlignment="1" applyProtection="1">
      <alignment horizontal="right" vertical="center"/>
    </xf>
    <xf numFmtId="0" fontId="174" fillId="2" borderId="62" xfId="0" applyFont="1" applyFill="1" applyBorder="1" applyAlignment="1" applyProtection="1">
      <alignment horizontal="center" vertical="center" wrapText="1"/>
      <protection locked="0"/>
    </xf>
    <xf numFmtId="0" fontId="515" fillId="2" borderId="168" xfId="0" applyFont="1" applyFill="1" applyBorder="1" applyAlignment="1" applyProtection="1">
      <alignment vertical="center"/>
    </xf>
    <xf numFmtId="0" fontId="516" fillId="2" borderId="131" xfId="0" applyFont="1" applyFill="1" applyBorder="1" applyAlignment="1" applyProtection="1">
      <alignment horizontal="center" vertical="center"/>
    </xf>
    <xf numFmtId="0" fontId="517" fillId="2" borderId="133" xfId="0" applyFont="1" applyFill="1" applyBorder="1" applyAlignment="1" applyProtection="1">
      <alignment horizontal="center" vertical="center"/>
    </xf>
    <xf numFmtId="0" fontId="371" fillId="2" borderId="134" xfId="0" applyFont="1" applyFill="1" applyBorder="1" applyAlignment="1" applyProtection="1">
      <alignment horizontal="center" vertical="center"/>
    </xf>
    <xf numFmtId="0" fontId="200" fillId="2" borderId="131" xfId="0" applyFont="1" applyFill="1" applyBorder="1" applyAlignment="1" applyProtection="1">
      <alignment horizontal="center" vertical="center"/>
      <protection locked="0"/>
    </xf>
    <xf numFmtId="0" fontId="200" fillId="2" borderId="173" xfId="0" applyFont="1" applyFill="1" applyBorder="1" applyAlignment="1" applyProtection="1">
      <alignment horizontal="center" vertical="center"/>
      <protection locked="0"/>
    </xf>
    <xf numFmtId="0" fontId="294" fillId="2" borderId="32" xfId="0" applyFont="1" applyFill="1" applyBorder="1" applyAlignment="1" applyProtection="1">
      <alignment horizontal="center" vertical="center"/>
      <protection locked="0"/>
    </xf>
    <xf numFmtId="0" fontId="2" fillId="12" borderId="45" xfId="0" applyFont="1" applyFill="1" applyBorder="1" applyAlignment="1" applyProtection="1">
      <alignment horizontal="left" vertical="center" indent="3"/>
    </xf>
    <xf numFmtId="0" fontId="2" fillId="12" borderId="73" xfId="0" applyFont="1" applyFill="1" applyBorder="1" applyAlignment="1" applyProtection="1">
      <alignment horizontal="left" vertical="center" indent="3"/>
    </xf>
    <xf numFmtId="0" fontId="579" fillId="22" borderId="8" xfId="0" applyFont="1" applyFill="1" applyBorder="1" applyAlignment="1" applyProtection="1">
      <alignment horizontal="center" vertical="center"/>
    </xf>
    <xf numFmtId="0" fontId="580" fillId="22" borderId="8" xfId="0" applyFont="1" applyFill="1" applyBorder="1" applyAlignment="1" applyProtection="1">
      <alignment vertical="center"/>
    </xf>
    <xf numFmtId="0" fontId="580" fillId="22" borderId="8" xfId="0" applyFont="1" applyFill="1" applyBorder="1" applyAlignment="1" applyProtection="1">
      <alignment horizontal="center" vertical="center"/>
    </xf>
    <xf numFmtId="0" fontId="581" fillId="22" borderId="8" xfId="0" applyFont="1" applyFill="1" applyBorder="1" applyAlignment="1" applyProtection="1">
      <alignment horizontal="right" vertical="center"/>
    </xf>
    <xf numFmtId="0" fontId="582" fillId="22" borderId="8" xfId="0" applyFont="1" applyFill="1" applyBorder="1" applyAlignment="1" applyProtection="1">
      <alignment horizontal="center" vertical="center"/>
    </xf>
    <xf numFmtId="0" fontId="583" fillId="22" borderId="8" xfId="0" applyFont="1" applyFill="1" applyBorder="1" applyAlignment="1" applyProtection="1">
      <alignment horizontal="center" vertical="center"/>
    </xf>
    <xf numFmtId="0" fontId="584" fillId="22" borderId="61" xfId="0" applyFont="1" applyFill="1" applyBorder="1" applyAlignment="1" applyProtection="1">
      <alignment horizontal="center" vertical="center"/>
    </xf>
    <xf numFmtId="0" fontId="584" fillId="2" borderId="19" xfId="0" applyFont="1" applyFill="1" applyBorder="1" applyAlignment="1" applyProtection="1">
      <alignment horizontal="center" vertical="center"/>
    </xf>
    <xf numFmtId="0" fontId="585" fillId="2" borderId="19" xfId="0" applyFont="1" applyFill="1" applyBorder="1" applyAlignment="1" applyProtection="1">
      <alignment vertical="center"/>
    </xf>
    <xf numFmtId="0" fontId="584" fillId="2" borderId="19" xfId="0" applyFont="1" applyFill="1" applyBorder="1" applyAlignment="1" applyProtection="1">
      <alignment vertical="center"/>
    </xf>
    <xf numFmtId="0" fontId="586" fillId="2" borderId="19" xfId="0" applyFont="1" applyFill="1" applyBorder="1" applyAlignment="1" applyProtection="1">
      <alignment vertical="center"/>
    </xf>
    <xf numFmtId="0" fontId="587" fillId="0" borderId="19" xfId="0" applyFont="1" applyFill="1" applyBorder="1" applyAlignment="1" applyProtection="1">
      <alignment horizontal="center" vertical="center"/>
    </xf>
    <xf numFmtId="0" fontId="581" fillId="0" borderId="19" xfId="0" applyFont="1" applyFill="1" applyBorder="1" applyAlignment="1" applyProtection="1">
      <alignment horizontal="center" vertical="center"/>
    </xf>
    <xf numFmtId="0" fontId="584" fillId="0" borderId="19" xfId="0" applyFont="1" applyFill="1" applyBorder="1" applyAlignment="1" applyProtection="1">
      <alignment horizontal="center" vertical="center"/>
    </xf>
    <xf numFmtId="0" fontId="584" fillId="0" borderId="19" xfId="0" applyFont="1" applyFill="1" applyBorder="1" applyAlignment="1" applyProtection="1">
      <alignment vertical="center"/>
    </xf>
    <xf numFmtId="0" fontId="578" fillId="0" borderId="19" xfId="0" applyFont="1" applyFill="1" applyBorder="1" applyAlignment="1" applyProtection="1">
      <alignment vertical="top" wrapText="1"/>
      <protection locked="0"/>
    </xf>
    <xf numFmtId="0" fontId="583" fillId="0" borderId="19" xfId="0" applyFont="1" applyFill="1" applyBorder="1" applyAlignment="1" applyProtection="1">
      <alignment horizontal="center" vertical="center"/>
      <protection locked="0"/>
    </xf>
    <xf numFmtId="0" fontId="587" fillId="0" borderId="81" xfId="0" applyFont="1" applyFill="1" applyBorder="1" applyAlignment="1" applyProtection="1">
      <alignment horizontal="left" vertical="center"/>
    </xf>
    <xf numFmtId="0" fontId="587" fillId="0" borderId="32" xfId="0" applyFont="1" applyFill="1" applyBorder="1" applyAlignment="1" applyProtection="1">
      <alignment horizontal="center" vertical="center"/>
    </xf>
    <xf numFmtId="0" fontId="581" fillId="0" borderId="32" xfId="0" applyFont="1" applyFill="1" applyBorder="1" applyAlignment="1" applyProtection="1">
      <alignment horizontal="center" vertical="center"/>
    </xf>
    <xf numFmtId="0" fontId="581" fillId="0" borderId="32" xfId="0" applyFont="1" applyFill="1" applyBorder="1" applyAlignment="1" applyProtection="1">
      <alignment horizontal="center" vertical="center" wrapText="1"/>
    </xf>
    <xf numFmtId="0" fontId="583" fillId="2" borderId="32" xfId="0" applyFont="1" applyFill="1" applyBorder="1" applyAlignment="1" applyProtection="1">
      <alignment horizontal="center" vertical="center" wrapText="1"/>
      <protection locked="0"/>
    </xf>
    <xf numFmtId="0" fontId="587" fillId="0" borderId="32" xfId="0" applyFont="1" applyFill="1" applyBorder="1" applyAlignment="1" applyProtection="1">
      <alignment horizontal="left" vertical="center"/>
    </xf>
    <xf numFmtId="0" fontId="581" fillId="0" borderId="19" xfId="0" applyFont="1" applyFill="1" applyBorder="1" applyAlignment="1" applyProtection="1">
      <alignment horizontal="center" vertical="center" wrapText="1"/>
    </xf>
    <xf numFmtId="0" fontId="583" fillId="2" borderId="19" xfId="0" applyFont="1" applyFill="1" applyBorder="1" applyAlignment="1" applyProtection="1">
      <alignment horizontal="center" vertical="center" wrapText="1"/>
      <protection locked="0"/>
    </xf>
    <xf numFmtId="0" fontId="587" fillId="0" borderId="93" xfId="0" applyFont="1" applyFill="1" applyBorder="1" applyAlignment="1" applyProtection="1">
      <alignment horizontal="left" vertical="center"/>
    </xf>
    <xf numFmtId="0" fontId="587" fillId="0" borderId="93" xfId="0" applyFont="1" applyFill="1" applyBorder="1" applyAlignment="1" applyProtection="1">
      <alignment horizontal="center" vertical="center"/>
    </xf>
    <xf numFmtId="0" fontId="581" fillId="0" borderId="93" xfId="0" applyFont="1" applyFill="1" applyBorder="1" applyAlignment="1" applyProtection="1">
      <alignment horizontal="center" vertical="center"/>
    </xf>
    <xf numFmtId="0" fontId="581" fillId="0" borderId="93" xfId="0" applyFont="1" applyFill="1" applyBorder="1" applyAlignment="1" applyProtection="1">
      <alignment horizontal="center" vertical="center" wrapText="1"/>
    </xf>
    <xf numFmtId="0" fontId="583" fillId="2" borderId="93" xfId="0" applyFont="1" applyFill="1" applyBorder="1" applyAlignment="1" applyProtection="1">
      <alignment horizontal="center" vertical="center" wrapText="1"/>
      <protection locked="0"/>
    </xf>
    <xf numFmtId="0" fontId="96" fillId="7" borderId="27" xfId="0" applyFont="1" applyFill="1" applyBorder="1" applyAlignment="1" applyProtection="1">
      <alignment vertical="center"/>
    </xf>
    <xf numFmtId="0" fontId="590" fillId="0" borderId="19" xfId="0" applyFont="1" applyFill="1" applyBorder="1" applyAlignment="1" applyProtection="1">
      <alignment horizontal="center" vertical="center"/>
    </xf>
    <xf numFmtId="0" fontId="485" fillId="2" borderId="19" xfId="0" applyFont="1" applyFill="1" applyBorder="1" applyAlignment="1" applyProtection="1">
      <alignment horizontal="left" vertical="center" wrapText="1"/>
      <protection locked="0"/>
    </xf>
    <xf numFmtId="0" fontId="591" fillId="2" borderId="19" xfId="0" applyFont="1" applyFill="1" applyBorder="1" applyAlignment="1" applyProtection="1"/>
    <xf numFmtId="0" fontId="2" fillId="13" borderId="19" xfId="0" applyFont="1" applyFill="1" applyBorder="1" applyAlignment="1" applyProtection="1"/>
    <xf numFmtId="0" fontId="78" fillId="2" borderId="19" xfId="0" applyFont="1" applyFill="1" applyBorder="1" applyAlignment="1" applyProtection="1"/>
    <xf numFmtId="0" fontId="78" fillId="0" borderId="19" xfId="0" applyFont="1" applyFill="1" applyBorder="1" applyAlignment="1" applyProtection="1"/>
    <xf numFmtId="0" fontId="78" fillId="0" borderId="19" xfId="0" applyFont="1" applyFill="1" applyBorder="1" applyAlignment="1" applyProtection="1">
      <alignment vertical="top" wrapText="1"/>
      <protection locked="0"/>
    </xf>
    <xf numFmtId="0" fontId="29" fillId="22" borderId="7" xfId="0" applyFont="1" applyFill="1" applyBorder="1" applyAlignment="1" applyProtection="1">
      <alignment vertical="center"/>
    </xf>
    <xf numFmtId="0" fontId="2" fillId="0" borderId="19" xfId="0" applyFont="1" applyFill="1" applyBorder="1" applyAlignment="1" applyProtection="1">
      <alignment horizontal="left" vertical="center"/>
    </xf>
    <xf numFmtId="0" fontId="592" fillId="7" borderId="19" xfId="0" applyFont="1" applyFill="1" applyBorder="1" applyAlignment="1" applyProtection="1">
      <alignment horizontal="left" vertical="center" wrapText="1"/>
    </xf>
    <xf numFmtId="0" fontId="592" fillId="7" borderId="83" xfId="0" applyFont="1" applyFill="1" applyBorder="1" applyAlignment="1" applyProtection="1">
      <alignment horizontal="left" vertical="center" wrapText="1"/>
    </xf>
    <xf numFmtId="0" fontId="593" fillId="0" borderId="121" xfId="0" applyFont="1" applyFill="1" applyBorder="1" applyAlignment="1" applyProtection="1">
      <alignment horizontal="center" vertical="center"/>
    </xf>
    <xf numFmtId="0" fontId="593" fillId="0" borderId="125" xfId="0" applyFont="1" applyFill="1" applyBorder="1" applyAlignment="1" applyProtection="1">
      <alignment vertical="center"/>
    </xf>
    <xf numFmtId="0" fontId="593" fillId="0" borderId="122" xfId="0" applyFont="1" applyFill="1" applyBorder="1" applyAlignment="1" applyProtection="1">
      <alignment horizontal="center" vertical="center"/>
    </xf>
    <xf numFmtId="0" fontId="593" fillId="0" borderId="123" xfId="0" applyFont="1" applyFill="1" applyBorder="1" applyAlignment="1" applyProtection="1">
      <alignment horizontal="center" vertical="center"/>
    </xf>
    <xf numFmtId="0" fontId="79" fillId="0" borderId="124" xfId="0" applyFont="1" applyFill="1" applyBorder="1" applyAlignment="1" applyProtection="1">
      <alignment horizontal="center" vertical="top" wrapText="1"/>
      <protection locked="0"/>
    </xf>
    <xf numFmtId="0" fontId="333" fillId="0" borderId="19" xfId="0" applyFont="1" applyFill="1" applyBorder="1" applyAlignment="1" applyProtection="1">
      <alignment vertical="center"/>
    </xf>
    <xf numFmtId="0" fontId="334" fillId="0" borderId="19" xfId="0" applyFont="1" applyFill="1" applyBorder="1" applyAlignment="1" applyProtection="1">
      <alignment horizontal="center" vertical="center"/>
    </xf>
    <xf numFmtId="0" fontId="250" fillId="0" borderId="19" xfId="0" applyFont="1" applyFill="1" applyBorder="1" applyAlignment="1" applyProtection="1">
      <alignment vertical="center"/>
    </xf>
    <xf numFmtId="0" fontId="335" fillId="0" borderId="19" xfId="0" applyFont="1" applyFill="1" applyBorder="1" applyAlignment="1" applyProtection="1">
      <alignment horizontal="center" vertical="center"/>
    </xf>
    <xf numFmtId="0" fontId="115" fillId="0" borderId="52" xfId="0" applyFont="1" applyFill="1" applyBorder="1" applyAlignment="1" applyProtection="1">
      <alignment horizontal="left" vertical="center"/>
    </xf>
    <xf numFmtId="0" fontId="119" fillId="0" borderId="82" xfId="0" applyFont="1" applyFill="1" applyBorder="1" applyAlignment="1" applyProtection="1">
      <alignment horizontal="center" vertical="center"/>
    </xf>
    <xf numFmtId="0" fontId="107" fillId="0" borderId="84" xfId="0" applyFont="1" applyFill="1" applyBorder="1" applyAlignment="1" applyProtection="1">
      <alignment horizontal="center" vertical="center"/>
    </xf>
    <xf numFmtId="0" fontId="130" fillId="16" borderId="86" xfId="0" applyFont="1" applyFill="1" applyBorder="1" applyAlignment="1" applyProtection="1">
      <alignment horizontal="center" vertical="center"/>
      <protection locked="0"/>
    </xf>
    <xf numFmtId="0" fontId="308" fillId="16" borderId="86" xfId="0" applyFont="1" applyFill="1" applyBorder="1" applyAlignment="1" applyProtection="1">
      <alignment horizontal="center" vertical="center"/>
      <protection locked="0"/>
    </xf>
    <xf numFmtId="0" fontId="281" fillId="2" borderId="73" xfId="0" applyFont="1" applyFill="1" applyBorder="1" applyAlignment="1" applyProtection="1">
      <alignment horizontal="left" vertical="center" wrapText="1"/>
    </xf>
    <xf numFmtId="0" fontId="112" fillId="0" borderId="188" xfId="0" applyFont="1" applyFill="1" applyBorder="1" applyAlignment="1" applyProtection="1">
      <alignment horizontal="center" vertical="center"/>
      <protection locked="0"/>
    </xf>
    <xf numFmtId="0" fontId="123" fillId="0" borderId="189" xfId="0" applyFont="1" applyFill="1" applyBorder="1" applyAlignment="1" applyProtection="1">
      <alignment horizontal="center" vertical="center"/>
      <protection locked="0"/>
    </xf>
    <xf numFmtId="0" fontId="369" fillId="0" borderId="190" xfId="0" applyFont="1" applyFill="1" applyBorder="1" applyAlignment="1" applyProtection="1">
      <alignment horizontal="center" vertical="center"/>
      <protection locked="0"/>
    </xf>
    <xf numFmtId="0" fontId="200" fillId="2" borderId="191" xfId="0" applyFont="1" applyFill="1" applyBorder="1" applyAlignment="1" applyProtection="1">
      <alignment horizontal="center" vertical="center"/>
      <protection locked="0"/>
    </xf>
    <xf numFmtId="0" fontId="288" fillId="2" borderId="192" xfId="0" applyFont="1" applyFill="1" applyBorder="1" applyAlignment="1" applyProtection="1">
      <alignment horizontal="center" vertical="center"/>
      <protection locked="0"/>
    </xf>
    <xf numFmtId="0" fontId="294" fillId="2" borderId="193" xfId="0" applyFont="1" applyFill="1" applyBorder="1" applyAlignment="1" applyProtection="1">
      <alignment horizontal="center" vertical="center"/>
      <protection locked="0"/>
    </xf>
    <xf numFmtId="0" fontId="200" fillId="2" borderId="188" xfId="0" applyFont="1" applyFill="1" applyBorder="1" applyAlignment="1" applyProtection="1">
      <alignment horizontal="center" vertical="center"/>
      <protection locked="0"/>
    </xf>
    <xf numFmtId="0" fontId="288" fillId="2" borderId="189" xfId="0" applyFont="1" applyFill="1" applyBorder="1" applyAlignment="1" applyProtection="1">
      <alignment horizontal="center" vertical="center"/>
      <protection locked="0"/>
    </xf>
    <xf numFmtId="0" fontId="294" fillId="2" borderId="190" xfId="0" applyFont="1" applyFill="1" applyBorder="1" applyAlignment="1" applyProtection="1">
      <alignment horizontal="center" vertical="center"/>
      <protection locked="0"/>
    </xf>
    <xf numFmtId="3" fontId="466" fillId="0" borderId="155" xfId="0" applyNumberFormat="1" applyFont="1" applyFill="1" applyBorder="1" applyAlignment="1" applyProtection="1">
      <alignment horizontal="center" vertical="center"/>
      <protection locked="0"/>
    </xf>
    <xf numFmtId="0" fontId="95" fillId="0" borderId="62" xfId="0" applyFont="1" applyFill="1" applyBorder="1" applyAlignment="1" applyProtection="1">
      <alignment horizontal="center" vertical="center" wrapText="1"/>
      <protection locked="0"/>
    </xf>
    <xf numFmtId="0" fontId="95" fillId="0" borderId="62" xfId="0" applyFont="1" applyFill="1" applyBorder="1" applyAlignment="1" applyProtection="1">
      <alignment horizontal="center" vertical="center"/>
      <protection locked="0"/>
    </xf>
    <xf numFmtId="0" fontId="78" fillId="0" borderId="7" xfId="0" applyFont="1" applyFill="1" applyBorder="1" applyAlignment="1" applyProtection="1">
      <alignment horizontal="center" vertical="center"/>
      <protection locked="0"/>
    </xf>
    <xf numFmtId="0" fontId="78" fillId="0" borderId="129" xfId="0" applyFont="1" applyFill="1" applyBorder="1" applyAlignment="1" applyProtection="1">
      <alignment horizontal="center" vertical="center"/>
      <protection locked="0"/>
    </xf>
    <xf numFmtId="0" fontId="78" fillId="0" borderId="130" xfId="0" applyFont="1" applyFill="1" applyBorder="1" applyAlignment="1" applyProtection="1">
      <alignment horizontal="center" vertical="center"/>
      <protection locked="0"/>
    </xf>
    <xf numFmtId="0" fontId="78" fillId="0" borderId="62" xfId="0" applyFont="1" applyFill="1" applyBorder="1" applyAlignment="1" applyProtection="1">
      <alignment horizontal="center" vertical="center"/>
      <protection locked="0"/>
    </xf>
    <xf numFmtId="0" fontId="78" fillId="0" borderId="87" xfId="0" applyFont="1" applyFill="1" applyBorder="1" applyAlignment="1" applyProtection="1">
      <alignment horizontal="center" vertical="center"/>
      <protection locked="0"/>
    </xf>
    <xf numFmtId="0" fontId="78" fillId="0" borderId="83" xfId="0" applyFont="1" applyFill="1" applyBorder="1" applyAlignment="1" applyProtection="1">
      <alignment horizontal="center" vertical="center"/>
      <protection locked="0"/>
    </xf>
    <xf numFmtId="0" fontId="78" fillId="0" borderId="73" xfId="0" applyFont="1" applyFill="1" applyBorder="1" applyAlignment="1" applyProtection="1">
      <alignment horizontal="center" vertical="center"/>
      <protection locked="0"/>
    </xf>
    <xf numFmtId="0" fontId="78" fillId="0" borderId="44" xfId="0" applyFont="1" applyFill="1" applyBorder="1" applyAlignment="1" applyProtection="1">
      <alignment horizontal="center" vertical="center"/>
      <protection locked="0"/>
    </xf>
    <xf numFmtId="0" fontId="3" fillId="0" borderId="19" xfId="0" applyFont="1" applyFill="1" applyBorder="1" applyAlignment="1" applyProtection="1">
      <alignment vertical="center"/>
    </xf>
    <xf numFmtId="0" fontId="78" fillId="0" borderId="19" xfId="0" applyFont="1" applyFill="1" applyBorder="1" applyAlignment="1" applyProtection="1">
      <alignment horizontal="center" vertical="center" wrapText="1"/>
      <protection locked="0"/>
    </xf>
    <xf numFmtId="0" fontId="244" fillId="0" borderId="19" xfId="0" applyFont="1" applyFill="1" applyBorder="1" applyAlignment="1" applyProtection="1">
      <alignment horizontal="center" vertical="center"/>
      <protection locked="0"/>
    </xf>
    <xf numFmtId="0" fontId="95" fillId="0" borderId="58" xfId="0" applyFont="1" applyFill="1" applyBorder="1" applyAlignment="1" applyProtection="1">
      <alignment horizontal="center" vertical="center"/>
      <protection locked="0"/>
    </xf>
    <xf numFmtId="0" fontId="78" fillId="0" borderId="58" xfId="0" applyFont="1" applyFill="1" applyBorder="1" applyAlignment="1" applyProtection="1">
      <alignment horizontal="center" vertical="center"/>
      <protection locked="0"/>
    </xf>
    <xf numFmtId="0" fontId="78" fillId="0" borderId="45" xfId="0" applyFont="1" applyFill="1" applyBorder="1" applyAlignment="1" applyProtection="1">
      <alignment horizontal="center" vertical="center"/>
      <protection locked="0"/>
    </xf>
    <xf numFmtId="0" fontId="95" fillId="0" borderId="45" xfId="0" applyFont="1" applyFill="1" applyBorder="1" applyAlignment="1" applyProtection="1">
      <alignment horizontal="center" vertical="center"/>
      <protection locked="0"/>
    </xf>
    <xf numFmtId="0" fontId="95" fillId="0" borderId="38" xfId="0" applyFont="1" applyFill="1" applyBorder="1" applyAlignment="1" applyProtection="1">
      <alignment horizontal="center" vertical="center"/>
      <protection locked="0"/>
    </xf>
    <xf numFmtId="0" fontId="78" fillId="0" borderId="86" xfId="0" applyFont="1" applyFill="1" applyBorder="1" applyAlignment="1" applyProtection="1">
      <alignment horizontal="center" vertical="center"/>
      <protection locked="0"/>
    </xf>
    <xf numFmtId="0" fontId="95" fillId="0" borderId="86" xfId="0" applyFont="1" applyFill="1" applyBorder="1" applyAlignment="1" applyProtection="1">
      <alignment horizontal="center" vertical="center"/>
      <protection locked="0"/>
    </xf>
    <xf numFmtId="0" fontId="95" fillId="0" borderId="85" xfId="0" applyFont="1" applyFill="1" applyBorder="1" applyAlignment="1" applyProtection="1">
      <alignment horizontal="center" vertical="center"/>
      <protection locked="0"/>
    </xf>
    <xf numFmtId="0" fontId="3" fillId="0" borderId="19" xfId="0" applyFont="1" applyFill="1" applyBorder="1" applyAlignment="1" applyProtection="1">
      <alignment horizontal="center" vertical="center"/>
    </xf>
    <xf numFmtId="0" fontId="78" fillId="0" borderId="19" xfId="0" applyFont="1" applyFill="1" applyBorder="1" applyAlignment="1" applyProtection="1">
      <alignment horizontal="center" vertical="center"/>
      <protection locked="0"/>
    </xf>
    <xf numFmtId="0" fontId="78" fillId="0" borderId="0" xfId="0" applyFont="1" applyFill="1" applyBorder="1" applyAlignment="1" applyProtection="1">
      <alignment horizontal="center" vertical="center"/>
      <protection locked="0"/>
    </xf>
    <xf numFmtId="0" fontId="78" fillId="0" borderId="0" xfId="0" applyFont="1" applyFill="1" applyBorder="1" applyAlignment="1" applyProtection="1">
      <alignment horizontal="center" vertical="center"/>
    </xf>
    <xf numFmtId="0" fontId="78" fillId="0" borderId="0" xfId="0" applyFont="1" applyFill="1" applyBorder="1" applyAlignment="1" applyProtection="1">
      <alignment vertical="center"/>
    </xf>
    <xf numFmtId="0" fontId="78" fillId="0" borderId="0" xfId="0" applyFont="1" applyFill="1" applyBorder="1" applyAlignment="1" applyProtection="1">
      <alignment vertical="top" wrapText="1"/>
      <protection locked="0"/>
    </xf>
    <xf numFmtId="0" fontId="78" fillId="16" borderId="135" xfId="0" applyFont="1" applyFill="1" applyBorder="1" applyAlignment="1" applyProtection="1">
      <alignment horizontal="center" vertical="center"/>
      <protection locked="0"/>
    </xf>
    <xf numFmtId="0" fontId="302" fillId="0" borderId="19" xfId="0" applyFont="1" applyFill="1" applyBorder="1" applyAlignment="1" applyProtection="1">
      <alignment vertical="center"/>
    </xf>
    <xf numFmtId="0" fontId="2" fillId="0" borderId="19" xfId="0" applyFont="1" applyFill="1" applyBorder="1" applyAlignment="1" applyProtection="1">
      <alignment horizontal="center" vertical="center" wrapText="1"/>
    </xf>
    <xf numFmtId="49" fontId="65" fillId="0" borderId="19" xfId="0" applyNumberFormat="1" applyFont="1" applyFill="1" applyBorder="1" applyAlignment="1" applyProtection="1">
      <alignment vertical="center"/>
    </xf>
    <xf numFmtId="0" fontId="96" fillId="7" borderId="0" xfId="0" applyFont="1" applyFill="1" applyBorder="1" applyAlignment="1" applyProtection="1">
      <alignment horizontal="center" vertical="center"/>
    </xf>
    <xf numFmtId="0" fontId="96" fillId="7" borderId="0" xfId="0" applyFont="1" applyFill="1" applyBorder="1" applyAlignment="1" applyProtection="1">
      <alignment horizontal="right" vertical="center"/>
    </xf>
    <xf numFmtId="0" fontId="2" fillId="0" borderId="0" xfId="0" applyFont="1" applyFill="1" applyBorder="1" applyAlignment="1" applyProtection="1">
      <alignment horizontal="center" vertical="center"/>
    </xf>
    <xf numFmtId="0" fontId="65" fillId="0" borderId="0" xfId="0" applyFont="1" applyFill="1" applyBorder="1" applyAlignment="1" applyProtection="1">
      <alignment vertical="center"/>
    </xf>
    <xf numFmtId="0" fontId="65" fillId="0" borderId="0" xfId="0" applyFont="1" applyFill="1" applyBorder="1" applyAlignment="1" applyProtection="1">
      <alignment horizontal="center" vertical="center"/>
    </xf>
    <xf numFmtId="0" fontId="203" fillId="0" borderId="0" xfId="0" applyFont="1" applyFill="1" applyBorder="1" applyAlignment="1" applyProtection="1">
      <alignment horizontal="center" vertical="center"/>
      <protection locked="0"/>
    </xf>
    <xf numFmtId="0" fontId="95" fillId="0" borderId="0" xfId="0" applyFont="1" applyFill="1" applyBorder="1" applyAlignment="1" applyProtection="1">
      <alignment horizontal="center" vertical="center"/>
      <protection locked="0"/>
    </xf>
    <xf numFmtId="0" fontId="3" fillId="0" borderId="176" xfId="0" applyFont="1" applyFill="1" applyBorder="1" applyAlignment="1" applyProtection="1">
      <alignment vertical="center"/>
    </xf>
    <xf numFmtId="0" fontId="3" fillId="0" borderId="129" xfId="0" applyFont="1" applyFill="1" applyBorder="1" applyAlignment="1" applyProtection="1">
      <alignment vertical="center" wrapText="1"/>
    </xf>
    <xf numFmtId="0" fontId="46" fillId="0" borderId="131" xfId="0" applyFont="1" applyFill="1" applyBorder="1" applyAlignment="1" applyProtection="1">
      <alignment horizontal="center" vertical="center"/>
    </xf>
    <xf numFmtId="0" fontId="46" fillId="0" borderId="132" xfId="0" applyFont="1" applyFill="1" applyBorder="1" applyAlignment="1" applyProtection="1">
      <alignment vertical="center" wrapText="1"/>
    </xf>
    <xf numFmtId="0" fontId="65" fillId="0" borderId="133" xfId="0" applyFont="1" applyFill="1" applyBorder="1" applyAlignment="1" applyProtection="1">
      <alignment horizontal="center" vertical="center"/>
    </xf>
    <xf numFmtId="0" fontId="46" fillId="0" borderId="134" xfId="0" applyFont="1" applyFill="1" applyBorder="1" applyAlignment="1" applyProtection="1">
      <alignment horizontal="center" vertical="center"/>
    </xf>
    <xf numFmtId="0" fontId="78" fillId="0" borderId="131" xfId="0" applyFont="1" applyFill="1" applyBorder="1" applyAlignment="1" applyProtection="1">
      <alignment horizontal="center" vertical="center"/>
      <protection locked="0"/>
    </xf>
    <xf numFmtId="0" fontId="203" fillId="0" borderId="131" xfId="0" applyFont="1" applyFill="1" applyBorder="1" applyAlignment="1" applyProtection="1">
      <alignment horizontal="center" vertical="center"/>
      <protection locked="0"/>
    </xf>
    <xf numFmtId="0" fontId="203" fillId="0" borderId="130" xfId="0" applyFont="1" applyFill="1" applyBorder="1" applyAlignment="1" applyProtection="1">
      <alignment horizontal="center" vertical="center"/>
      <protection locked="0"/>
    </xf>
    <xf numFmtId="0" fontId="78" fillId="0" borderId="0" xfId="0" applyFont="1" applyFill="1" applyBorder="1" applyAlignment="1" applyProtection="1">
      <alignment horizontal="center" vertical="center" wrapText="1"/>
    </xf>
    <xf numFmtId="0" fontId="78" fillId="12" borderId="19" xfId="0" applyFont="1" applyFill="1" applyBorder="1" applyAlignment="1" applyProtection="1">
      <alignment horizontal="center" vertical="center" wrapText="1"/>
    </xf>
    <xf numFmtId="0" fontId="78" fillId="0" borderId="0" xfId="0" applyFont="1" applyFill="1" applyBorder="1" applyAlignment="1" applyProtection="1">
      <alignment horizontal="center" vertical="center" wrapText="1"/>
      <protection locked="0"/>
    </xf>
    <xf numFmtId="0" fontId="3" fillId="8" borderId="0" xfId="0" applyFont="1" applyFill="1" applyBorder="1" applyAlignment="1" applyProtection="1">
      <alignment horizontal="center" vertical="center"/>
    </xf>
    <xf numFmtId="0" fontId="3" fillId="8" borderId="0" xfId="0" applyFont="1" applyFill="1" applyBorder="1" applyAlignment="1" applyProtection="1">
      <alignment horizontal="right" vertical="center"/>
    </xf>
    <xf numFmtId="0" fontId="78" fillId="0" borderId="58" xfId="0" applyFont="1" applyFill="1" applyBorder="1" applyAlignment="1" applyProtection="1">
      <alignment horizontal="center" vertical="center" wrapText="1"/>
      <protection locked="0"/>
    </xf>
    <xf numFmtId="0" fontId="78" fillId="0" borderId="61" xfId="0" applyFont="1" applyFill="1" applyBorder="1" applyAlignment="1" applyProtection="1">
      <alignment horizontal="center" vertical="center" wrapText="1"/>
      <protection locked="0"/>
    </xf>
    <xf numFmtId="0" fontId="302" fillId="0" borderId="0" xfId="0" applyFont="1" applyFill="1" applyBorder="1" applyAlignment="1" applyProtection="1"/>
    <xf numFmtId="0" fontId="29" fillId="0" borderId="0" xfId="0" applyFont="1" applyFill="1" applyBorder="1" applyAlignment="1" applyProtection="1">
      <alignment vertical="center"/>
    </xf>
    <xf numFmtId="0" fontId="29" fillId="0" borderId="0" xfId="0" applyFont="1" applyFill="1" applyBorder="1" applyAlignment="1" applyProtection="1">
      <alignment horizontal="center" vertical="center"/>
    </xf>
    <xf numFmtId="0" fontId="244" fillId="0" borderId="0" xfId="0" applyFont="1" applyFill="1" applyBorder="1" applyAlignment="1" applyProtection="1">
      <alignment vertical="center"/>
    </xf>
    <xf numFmtId="0" fontId="244" fillId="0" borderId="0" xfId="0" applyFont="1" applyFill="1" applyBorder="1" applyAlignment="1" applyProtection="1">
      <alignment horizontal="center" vertical="center"/>
    </xf>
    <xf numFmtId="0" fontId="244" fillId="0" borderId="0" xfId="0" applyFont="1" applyFill="1" applyBorder="1" applyAlignment="1" applyProtection="1">
      <alignment horizontal="center" vertical="center"/>
      <protection locked="0"/>
    </xf>
    <xf numFmtId="49" fontId="3" fillId="0" borderId="0" xfId="0" applyNumberFormat="1" applyFont="1" applyFill="1" applyBorder="1" applyAlignment="1" applyProtection="1">
      <alignment horizontal="right" vertical="center"/>
    </xf>
    <xf numFmtId="49" fontId="3" fillId="12" borderId="19" xfId="0" applyNumberFormat="1" applyFont="1" applyFill="1" applyBorder="1" applyAlignment="1" applyProtection="1">
      <alignment horizontal="right" vertical="center"/>
    </xf>
    <xf numFmtId="0" fontId="95" fillId="0" borderId="58" xfId="0" applyFont="1" applyFill="1" applyBorder="1" applyAlignment="1" applyProtection="1">
      <alignment horizontal="center" vertical="center" wrapText="1"/>
      <protection locked="0"/>
    </xf>
    <xf numFmtId="49" fontId="3" fillId="0" borderId="19" xfId="0" applyNumberFormat="1" applyFont="1" applyFill="1" applyBorder="1" applyAlignment="1" applyProtection="1">
      <alignment horizontal="right" vertical="center"/>
    </xf>
    <xf numFmtId="0" fontId="3" fillId="23" borderId="0" xfId="0" applyFont="1" applyFill="1" applyBorder="1" applyAlignment="1" applyProtection="1">
      <alignment vertical="center"/>
    </xf>
    <xf numFmtId="0" fontId="3" fillId="23" borderId="0" xfId="0" applyFont="1" applyFill="1" applyBorder="1" applyAlignment="1" applyProtection="1">
      <alignment horizontal="center" vertical="center"/>
    </xf>
    <xf numFmtId="0" fontId="3" fillId="23" borderId="0" xfId="0" applyFont="1" applyFill="1" applyBorder="1" applyAlignment="1" applyProtection="1">
      <alignment horizontal="right" vertical="center"/>
    </xf>
    <xf numFmtId="0" fontId="588" fillId="7" borderId="177" xfId="0" applyFont="1" applyFill="1" applyBorder="1" applyAlignment="1" applyProtection="1">
      <alignment vertical="center" wrapText="1"/>
    </xf>
    <xf numFmtId="0" fontId="588" fillId="7" borderId="178" xfId="0" applyFont="1" applyFill="1" applyBorder="1" applyAlignment="1" applyProtection="1">
      <alignment vertical="center" wrapText="1"/>
    </xf>
    <xf numFmtId="0" fontId="2" fillId="12" borderId="98" xfId="0" applyFont="1" applyFill="1" applyBorder="1" applyAlignment="1" applyProtection="1">
      <alignment horizontal="left" vertical="center"/>
    </xf>
    <xf numFmtId="0" fontId="2" fillId="12" borderId="163" xfId="0" applyFont="1" applyFill="1" applyBorder="1" applyAlignment="1" applyProtection="1">
      <alignment horizontal="left" vertical="center"/>
    </xf>
    <xf numFmtId="0" fontId="2" fillId="12" borderId="183" xfId="0" applyFont="1" applyFill="1" applyBorder="1" applyAlignment="1" applyProtection="1">
      <alignment horizontal="left" vertical="center"/>
    </xf>
    <xf numFmtId="0" fontId="65" fillId="12" borderId="174" xfId="0" applyFont="1" applyFill="1" applyBorder="1" applyAlignment="1" applyProtection="1">
      <alignment horizontal="center" vertical="center"/>
    </xf>
    <xf numFmtId="0" fontId="65" fillId="12" borderId="97" xfId="0" applyFont="1" applyFill="1" applyBorder="1" applyAlignment="1" applyProtection="1">
      <alignment horizontal="center" vertical="center" wrapText="1"/>
    </xf>
    <xf numFmtId="0" fontId="65" fillId="12" borderId="97" xfId="0" applyFont="1" applyFill="1" applyBorder="1" applyAlignment="1" applyProtection="1">
      <alignment horizontal="center" vertical="center"/>
    </xf>
    <xf numFmtId="0" fontId="65" fillId="12" borderId="184" xfId="0" applyFont="1" applyFill="1" applyBorder="1" applyAlignment="1" applyProtection="1">
      <alignment horizontal="center" vertical="center"/>
    </xf>
    <xf numFmtId="0" fontId="79" fillId="20" borderId="186" xfId="0" applyFont="1" applyFill="1" applyBorder="1" applyAlignment="1" applyProtection="1">
      <alignment horizontal="center" vertical="center"/>
      <protection locked="0"/>
    </xf>
    <xf numFmtId="0" fontId="2" fillId="12" borderId="183" xfId="0" applyFont="1" applyFill="1" applyBorder="1" applyAlignment="1" applyProtection="1">
      <alignment horizontal="left" vertical="center"/>
      <protection locked="0"/>
    </xf>
    <xf numFmtId="0" fontId="79" fillId="20" borderId="164" xfId="0" applyFont="1" applyFill="1" applyBorder="1" applyAlignment="1" applyProtection="1">
      <alignment horizontal="center" vertical="center"/>
      <protection locked="0"/>
    </xf>
    <xf numFmtId="0" fontId="2" fillId="12" borderId="19" xfId="0" applyFont="1" applyFill="1" applyBorder="1" applyAlignment="1" applyProtection="1">
      <alignment horizontal="left" vertical="center"/>
      <protection locked="0"/>
    </xf>
    <xf numFmtId="0" fontId="2" fillId="12" borderId="180" xfId="0" applyFont="1" applyFill="1" applyBorder="1" applyAlignment="1" applyProtection="1">
      <alignment horizontal="left" vertical="center"/>
    </xf>
    <xf numFmtId="0" fontId="2" fillId="12" borderId="181" xfId="0" applyFont="1" applyFill="1" applyBorder="1" applyAlignment="1" applyProtection="1">
      <alignment horizontal="left" vertical="center"/>
    </xf>
    <xf numFmtId="0" fontId="2" fillId="12" borderId="182" xfId="0" applyFont="1" applyFill="1" applyBorder="1" applyAlignment="1" applyProtection="1">
      <alignment horizontal="left" vertical="center"/>
    </xf>
    <xf numFmtId="0" fontId="65" fillId="12" borderId="175" xfId="0" applyFont="1" applyFill="1" applyBorder="1" applyAlignment="1" applyProtection="1">
      <alignment horizontal="center" vertical="center"/>
    </xf>
    <xf numFmtId="0" fontId="65" fillId="12" borderId="122" xfId="0" applyFont="1" applyFill="1" applyBorder="1" applyAlignment="1" applyProtection="1">
      <alignment horizontal="center" vertical="center" wrapText="1"/>
    </xf>
    <xf numFmtId="0" fontId="65" fillId="12" borderId="122" xfId="0" applyFont="1" applyFill="1" applyBorder="1" applyAlignment="1" applyProtection="1">
      <alignment horizontal="center" vertical="center"/>
    </xf>
    <xf numFmtId="0" fontId="65" fillId="12" borderId="185" xfId="0" applyFont="1" applyFill="1" applyBorder="1" applyAlignment="1" applyProtection="1">
      <alignment horizontal="center" vertical="center"/>
    </xf>
    <xf numFmtId="0" fontId="79" fillId="20" borderId="121" xfId="0" applyFont="1" applyFill="1" applyBorder="1" applyAlignment="1" applyProtection="1">
      <alignment horizontal="center" vertical="center"/>
      <protection locked="0"/>
    </xf>
    <xf numFmtId="0" fontId="588" fillId="24" borderId="179" xfId="0" applyFont="1" applyFill="1" applyBorder="1" applyAlignment="1" applyProtection="1">
      <alignment vertical="center" wrapText="1"/>
    </xf>
    <xf numFmtId="0" fontId="588" fillId="24" borderId="179" xfId="0" applyFont="1" applyFill="1" applyBorder="1" applyAlignment="1" applyProtection="1">
      <alignment horizontal="center" vertical="center" wrapText="1"/>
    </xf>
    <xf numFmtId="0" fontId="589" fillId="25" borderId="187" xfId="0" applyFont="1" applyFill="1" applyBorder="1" applyAlignment="1" applyProtection="1">
      <alignment horizontal="center" vertical="center"/>
    </xf>
    <xf numFmtId="0" fontId="2" fillId="0" borderId="51" xfId="0" applyFont="1" applyFill="1" applyBorder="1" applyAlignment="1" applyProtection="1">
      <alignment horizontal="left" vertical="center" wrapText="1"/>
    </xf>
    <xf numFmtId="0" fontId="2" fillId="0" borderId="59" xfId="0" applyFont="1" applyFill="1" applyBorder="1" applyAlignment="1" applyProtection="1">
      <alignment horizontal="left" vertical="center" wrapText="1"/>
    </xf>
    <xf numFmtId="0" fontId="2" fillId="0" borderId="33" xfId="0" applyFont="1" applyFill="1" applyBorder="1" applyAlignment="1" applyProtection="1">
      <alignment vertical="center" wrapText="1"/>
    </xf>
    <xf numFmtId="0" fontId="2" fillId="0" borderId="45" xfId="0" applyFont="1" applyFill="1" applyBorder="1" applyAlignment="1" applyProtection="1">
      <alignment horizontal="left" vertical="center" wrapText="1"/>
    </xf>
    <xf numFmtId="0" fontId="65" fillId="0" borderId="35" xfId="0" applyFont="1" applyFill="1" applyBorder="1" applyAlignment="1" applyProtection="1">
      <alignment vertical="center"/>
    </xf>
    <xf numFmtId="0" fontId="244" fillId="0" borderId="36" xfId="0" applyFont="1" applyFill="1" applyBorder="1" applyAlignment="1" applyProtection="1">
      <alignment horizontal="center" vertical="center"/>
    </xf>
    <xf numFmtId="0" fontId="65" fillId="0" borderId="48" xfId="0" applyFont="1" applyFill="1" applyBorder="1" applyAlignment="1" applyProtection="1">
      <alignment vertical="center"/>
    </xf>
    <xf numFmtId="0" fontId="244" fillId="0" borderId="49" xfId="0" applyFont="1" applyFill="1" applyBorder="1" applyAlignment="1" applyProtection="1">
      <alignment horizontal="center" vertical="center"/>
    </xf>
    <xf numFmtId="0" fontId="65" fillId="0" borderId="41" xfId="0" applyFont="1" applyFill="1" applyBorder="1" applyAlignment="1" applyProtection="1">
      <alignment vertical="center"/>
    </xf>
    <xf numFmtId="0" fontId="244" fillId="0" borderId="42" xfId="0" applyFont="1" applyFill="1" applyBorder="1" applyAlignment="1" applyProtection="1">
      <alignment horizontal="center" vertical="center"/>
    </xf>
    <xf numFmtId="0" fontId="2" fillId="0" borderId="65" xfId="0" applyFont="1" applyFill="1" applyBorder="1" applyAlignment="1" applyProtection="1">
      <alignment horizontal="left" vertical="center"/>
    </xf>
    <xf numFmtId="0" fontId="2" fillId="0" borderId="39" xfId="0" applyFont="1" applyFill="1" applyBorder="1" applyAlignment="1" applyProtection="1">
      <alignment horizontal="left" vertical="center"/>
    </xf>
    <xf numFmtId="49" fontId="65" fillId="0" borderId="80" xfId="0" applyNumberFormat="1" applyFont="1" applyFill="1" applyBorder="1" applyAlignment="1" applyProtection="1">
      <alignment horizontal="right" vertical="center"/>
    </xf>
    <xf numFmtId="0" fontId="2" fillId="2" borderId="65" xfId="0" applyFont="1" applyFill="1" applyBorder="1" applyAlignment="1" applyProtection="1">
      <alignment horizontal="left" vertical="center"/>
    </xf>
    <xf numFmtId="0" fontId="2" fillId="2" borderId="39" xfId="0" applyFont="1" applyFill="1" applyBorder="1" applyAlignment="1" applyProtection="1">
      <alignment horizontal="left" vertical="center"/>
    </xf>
    <xf numFmtId="0" fontId="2" fillId="0" borderId="65" xfId="0" applyFont="1" applyFill="1" applyBorder="1" applyAlignment="1" applyProtection="1">
      <alignment vertical="center" wrapText="1"/>
    </xf>
    <xf numFmtId="49" fontId="65" fillId="0" borderId="77" xfId="0" applyNumberFormat="1" applyFont="1" applyFill="1" applyBorder="1" applyAlignment="1" applyProtection="1">
      <alignment horizontal="right" vertical="center"/>
    </xf>
    <xf numFmtId="0" fontId="176" fillId="0" borderId="35" xfId="0" applyFont="1" applyFill="1" applyBorder="1" applyAlignment="1" applyProtection="1">
      <alignment vertical="center"/>
    </xf>
    <xf numFmtId="0" fontId="403" fillId="2" borderId="48" xfId="0" applyFont="1" applyFill="1" applyBorder="1" applyAlignment="1" applyProtection="1">
      <alignment vertical="center"/>
    </xf>
    <xf numFmtId="0" fontId="206" fillId="0" borderId="41" xfId="0" applyFont="1" applyFill="1" applyBorder="1" applyAlignment="1" applyProtection="1">
      <alignment vertical="center"/>
    </xf>
    <xf numFmtId="0" fontId="157" fillId="0" borderId="55" xfId="0" applyFont="1" applyFill="1" applyBorder="1" applyAlignment="1" applyProtection="1">
      <alignment vertical="center"/>
    </xf>
    <xf numFmtId="0" fontId="302" fillId="0" borderId="19" xfId="0" applyFont="1" applyFill="1" applyBorder="1" applyAlignment="1" applyProtection="1">
      <alignment vertical="center" wrapText="1"/>
    </xf>
    <xf numFmtId="0" fontId="455" fillId="19" borderId="59" xfId="0" applyFont="1" applyFill="1" applyBorder="1" applyAlignment="1" applyProtection="1">
      <alignment horizontal="center" vertical="center" wrapText="1"/>
      <protection locked="0"/>
    </xf>
    <xf numFmtId="0" fontId="97" fillId="0" borderId="155" xfId="0" applyFont="1" applyFill="1" applyBorder="1" applyAlignment="1" applyProtection="1">
      <alignment horizontal="left" vertical="center"/>
    </xf>
    <xf numFmtId="0" fontId="464" fillId="0" borderId="196" xfId="0" applyFont="1" applyFill="1" applyBorder="1" applyAlignment="1" applyProtection="1">
      <alignment horizontal="center" vertical="center" wrapText="1"/>
    </xf>
    <xf numFmtId="0" fontId="465" fillId="0" borderId="197" xfId="0" applyFont="1" applyFill="1" applyBorder="1" applyAlignment="1" applyProtection="1">
      <alignment vertical="center" wrapText="1"/>
    </xf>
    <xf numFmtId="0" fontId="100" fillId="0" borderId="197" xfId="0" applyFont="1" applyFill="1" applyBorder="1" applyAlignment="1" applyProtection="1">
      <alignment horizontal="center" vertical="center"/>
    </xf>
    <xf numFmtId="0" fontId="101" fillId="0" borderId="198" xfId="0" applyFont="1" applyFill="1" applyBorder="1" applyAlignment="1" applyProtection="1">
      <alignment horizontal="center" vertical="center"/>
    </xf>
    <xf numFmtId="0" fontId="2" fillId="0" borderId="51" xfId="0" applyFont="1" applyFill="1" applyBorder="1" applyAlignment="1" applyProtection="1">
      <alignment vertical="center"/>
    </xf>
    <xf numFmtId="0" fontId="370" fillId="0" borderId="51" xfId="0" applyFont="1" applyFill="1" applyBorder="1" applyAlignment="1" applyProtection="1">
      <alignment vertical="center"/>
    </xf>
    <xf numFmtId="0" fontId="442" fillId="0" borderId="51" xfId="0" applyFont="1" applyFill="1" applyBorder="1" applyAlignment="1" applyProtection="1">
      <alignment horizontal="center" vertical="center" wrapText="1"/>
    </xf>
    <xf numFmtId="0" fontId="264" fillId="0" borderId="77" xfId="0" applyFont="1" applyFill="1" applyBorder="1" applyAlignment="1" applyProtection="1">
      <alignment vertical="center" wrapText="1"/>
    </xf>
    <xf numFmtId="0" fontId="99" fillId="0" borderId="13" xfId="0" applyFont="1" applyFill="1" applyBorder="1" applyAlignment="1" applyProtection="1">
      <alignment horizontal="center" vertical="center" wrapText="1"/>
    </xf>
    <xf numFmtId="0" fontId="100" fillId="0" borderId="13" xfId="0" applyFont="1" applyFill="1" applyBorder="1" applyAlignment="1" applyProtection="1">
      <alignment horizontal="center" vertical="center"/>
    </xf>
    <xf numFmtId="0" fontId="65" fillId="0" borderId="24" xfId="0" applyFont="1" applyFill="1" applyBorder="1" applyAlignment="1" applyProtection="1">
      <alignment horizontal="center" vertical="center"/>
    </xf>
    <xf numFmtId="0" fontId="112" fillId="0" borderId="195" xfId="0" applyFont="1" applyFill="1" applyBorder="1" applyAlignment="1" applyProtection="1">
      <alignment horizontal="center" vertical="center"/>
      <protection locked="0"/>
    </xf>
    <xf numFmtId="0" fontId="200" fillId="0" borderId="195" xfId="0" applyFont="1" applyFill="1" applyBorder="1" applyAlignment="1" applyProtection="1">
      <alignment horizontal="center" vertical="center"/>
      <protection locked="0"/>
    </xf>
    <xf numFmtId="0" fontId="200" fillId="0" borderId="179" xfId="0" applyFont="1" applyFill="1" applyBorder="1" applyAlignment="1" applyProtection="1">
      <alignment horizontal="center" vertical="center"/>
      <protection locked="0"/>
    </xf>
    <xf numFmtId="0" fontId="443" fillId="0" borderId="19" xfId="0" applyFont="1" applyFill="1" applyBorder="1" applyAlignment="1" applyProtection="1">
      <alignment horizontal="left" vertical="center"/>
      <protection locked="0"/>
    </xf>
    <xf numFmtId="0" fontId="80" fillId="0" borderId="19" xfId="0" applyFont="1" applyFill="1" applyBorder="1" applyAlignment="1" applyProtection="1">
      <alignment horizontal="center" vertical="center"/>
    </xf>
    <xf numFmtId="0" fontId="95" fillId="0" borderId="19" xfId="0" applyFont="1" applyFill="1" applyBorder="1" applyAlignment="1" applyProtection="1">
      <alignment vertical="center"/>
    </xf>
    <xf numFmtId="0" fontId="95" fillId="0" borderId="58" xfId="0" applyFont="1" applyFill="1" applyBorder="1" applyAlignment="1" applyProtection="1">
      <alignment horizontal="center" vertical="center"/>
    </xf>
    <xf numFmtId="0" fontId="430" fillId="0" borderId="58" xfId="0" applyFont="1" applyFill="1" applyBorder="1" applyAlignment="1" applyProtection="1">
      <alignment horizontal="center" vertical="center"/>
    </xf>
    <xf numFmtId="0" fontId="431" fillId="0" borderId="58" xfId="0" applyFont="1" applyFill="1" applyBorder="1" applyAlignment="1" applyProtection="1">
      <alignment horizontal="center" vertical="center" wrapText="1"/>
    </xf>
    <xf numFmtId="0" fontId="2" fillId="0" borderId="46" xfId="0" applyFont="1" applyFill="1" applyBorder="1" applyAlignment="1" applyProtection="1">
      <alignment horizontal="left" vertical="center" wrapText="1"/>
    </xf>
    <xf numFmtId="0" fontId="361" fillId="0" borderId="46" xfId="0" applyFont="1" applyFill="1" applyBorder="1" applyAlignment="1" applyProtection="1">
      <alignment horizontal="left" vertical="center" wrapText="1"/>
    </xf>
    <xf numFmtId="0" fontId="65" fillId="0" borderId="49" xfId="0" applyFont="1" applyFill="1" applyBorder="1" applyAlignment="1" applyProtection="1">
      <alignment vertical="center" wrapText="1"/>
    </xf>
    <xf numFmtId="0" fontId="379" fillId="0" borderId="65" xfId="0" applyFont="1" applyFill="1" applyBorder="1" applyAlignment="1" applyProtection="1">
      <alignment horizontal="center" vertical="center"/>
      <protection locked="0"/>
    </xf>
    <xf numFmtId="0" fontId="2" fillId="0" borderId="156" xfId="0" applyFont="1" applyFill="1" applyBorder="1" applyAlignment="1" applyProtection="1">
      <alignment vertical="center"/>
    </xf>
    <xf numFmtId="0" fontId="65" fillId="0" borderId="13" xfId="0" applyFont="1" applyFill="1" applyBorder="1" applyAlignment="1" applyProtection="1">
      <alignment vertical="center" wrapText="1"/>
    </xf>
    <xf numFmtId="0" fontId="379" fillId="0" borderId="171" xfId="0" applyFont="1" applyFill="1" applyBorder="1" applyAlignment="1" applyProtection="1">
      <alignment horizontal="center" vertical="center"/>
      <protection locked="0"/>
    </xf>
    <xf numFmtId="3" fontId="432" fillId="0" borderId="172" xfId="0" applyNumberFormat="1" applyFont="1" applyFill="1" applyBorder="1" applyAlignment="1" applyProtection="1">
      <alignment horizontal="center" vertical="center"/>
      <protection locked="0"/>
    </xf>
    <xf numFmtId="0" fontId="196" fillId="0" borderId="71" xfId="0" applyFont="1" applyFill="1" applyBorder="1" applyAlignment="1" applyProtection="1">
      <alignment horizontal="center" vertical="center" wrapText="1"/>
      <protection locked="0"/>
    </xf>
    <xf numFmtId="0" fontId="360" fillId="0" borderId="199" xfId="0" applyFont="1" applyFill="1" applyBorder="1" applyAlignment="1" applyProtection="1">
      <alignment horizontal="center" vertical="center"/>
      <protection locked="0"/>
    </xf>
    <xf numFmtId="3" fontId="467" fillId="0" borderId="200" xfId="0" applyNumberFormat="1" applyFont="1" applyFill="1" applyBorder="1" applyAlignment="1" applyProtection="1">
      <alignment horizontal="center" vertical="center"/>
      <protection locked="0"/>
    </xf>
    <xf numFmtId="3" fontId="432" fillId="0" borderId="78" xfId="0" applyNumberFormat="1" applyFont="1" applyFill="1" applyBorder="1" applyAlignment="1" applyProtection="1">
      <alignment horizontal="center" vertical="center"/>
      <protection locked="0"/>
    </xf>
    <xf numFmtId="0" fontId="462" fillId="0" borderId="19" xfId="0" applyFont="1" applyFill="1" applyBorder="1" applyAlignment="1" applyProtection="1">
      <alignment horizontal="center" vertical="center"/>
      <protection locked="0"/>
    </xf>
    <xf numFmtId="0" fontId="196" fillId="0" borderId="155" xfId="0" applyFont="1" applyFill="1" applyBorder="1" applyAlignment="1" applyProtection="1">
      <alignment horizontal="center" vertical="center"/>
      <protection locked="0"/>
    </xf>
    <xf numFmtId="3" fontId="432" fillId="0" borderId="194" xfId="0" applyNumberFormat="1" applyFont="1" applyFill="1" applyBorder="1" applyAlignment="1" applyProtection="1">
      <alignment horizontal="center" vertical="center"/>
      <protection locked="0"/>
    </xf>
    <xf numFmtId="3" fontId="432" fillId="0" borderId="195" xfId="0" applyNumberFormat="1" applyFont="1" applyFill="1" applyBorder="1" applyAlignment="1" applyProtection="1">
      <alignment horizontal="center" vertical="center"/>
      <protection locked="0"/>
    </xf>
    <xf numFmtId="0" fontId="480" fillId="2" borderId="124" xfId="0" applyFont="1" applyFill="1" applyBorder="1" applyAlignment="1" applyProtection="1">
      <alignment horizontal="center" vertical="center"/>
    </xf>
    <xf numFmtId="0" fontId="497" fillId="0" borderId="77" xfId="0" applyFont="1" applyFill="1" applyBorder="1" applyAlignment="1" applyProtection="1">
      <alignment horizontal="right" vertical="center" wrapText="1"/>
    </xf>
    <xf numFmtId="0" fontId="46" fillId="2" borderId="132" xfId="0" applyFont="1" applyFill="1" applyBorder="1" applyAlignment="1" applyProtection="1">
      <alignment vertical="center" wrapText="1"/>
    </xf>
    <xf numFmtId="0" fontId="115" fillId="0" borderId="201" xfId="0" applyFont="1" applyFill="1" applyBorder="1" applyAlignment="1" applyProtection="1">
      <alignment horizontal="left" vertical="center"/>
    </xf>
    <xf numFmtId="0" fontId="469" fillId="0" borderId="202" xfId="0" applyFont="1" applyFill="1" applyBorder="1" applyAlignment="1" applyProtection="1">
      <alignment horizontal="center" vertical="center" wrapText="1"/>
    </xf>
    <xf numFmtId="0" fontId="470" fillId="0" borderId="203" xfId="0" applyFont="1" applyFill="1" applyBorder="1" applyAlignment="1" applyProtection="1">
      <alignment vertical="center" wrapText="1"/>
    </xf>
    <xf numFmtId="0" fontId="118" fillId="0" borderId="203" xfId="0" applyFont="1" applyFill="1" applyBorder="1" applyAlignment="1" applyProtection="1">
      <alignment horizontal="center" vertical="center"/>
    </xf>
    <xf numFmtId="0" fontId="119" fillId="0" borderId="204" xfId="0" applyFont="1" applyFill="1" applyBorder="1" applyAlignment="1" applyProtection="1">
      <alignment horizontal="center" vertical="center"/>
    </xf>
    <xf numFmtId="0" fontId="471" fillId="0" borderId="205" xfId="0" applyFont="1" applyFill="1" applyBorder="1" applyAlignment="1" applyProtection="1">
      <alignment horizontal="center" vertical="center"/>
    </xf>
    <xf numFmtId="0" fontId="472" fillId="21" borderId="201" xfId="0" applyFont="1" applyFill="1" applyBorder="1" applyAlignment="1" applyProtection="1">
      <alignment horizontal="center" vertical="center"/>
    </xf>
    <xf numFmtId="0" fontId="473" fillId="21" borderId="206" xfId="0" applyFont="1" applyFill="1" applyBorder="1" applyAlignment="1" applyProtection="1">
      <alignment horizontal="center" vertical="center"/>
    </xf>
    <xf numFmtId="0" fontId="296" fillId="2" borderId="168" xfId="0" applyFont="1" applyFill="1" applyBorder="1" applyAlignment="1" applyProtection="1">
      <alignment vertical="center"/>
    </xf>
    <xf numFmtId="0" fontId="474" fillId="2" borderId="132" xfId="0" applyFont="1" applyFill="1" applyBorder="1" applyAlignment="1" applyProtection="1">
      <alignment horizontal="center" vertical="center" wrapText="1"/>
    </xf>
    <xf numFmtId="0" fontId="475" fillId="2" borderId="133" xfId="0" applyFont="1" applyFill="1" applyBorder="1" applyAlignment="1" applyProtection="1">
      <alignment vertical="center" wrapText="1"/>
    </xf>
    <xf numFmtId="0" fontId="309" fillId="2" borderId="133" xfId="0" applyFont="1" applyFill="1" applyBorder="1" applyAlignment="1" applyProtection="1">
      <alignment horizontal="center" vertical="center"/>
    </xf>
    <xf numFmtId="0" fontId="300" fillId="2" borderId="134" xfId="0" applyFont="1" applyFill="1" applyBorder="1" applyAlignment="1" applyProtection="1">
      <alignment horizontal="center" vertical="center"/>
    </xf>
    <xf numFmtId="0" fontId="379" fillId="0" borderId="207" xfId="0" applyFont="1" applyFill="1" applyBorder="1" applyAlignment="1" applyProtection="1">
      <alignment horizontal="center" vertical="center"/>
      <protection locked="0"/>
    </xf>
    <xf numFmtId="3" fontId="432" fillId="0" borderId="135" xfId="0" applyNumberFormat="1" applyFont="1" applyFill="1" applyBorder="1" applyAlignment="1" applyProtection="1">
      <alignment horizontal="center" vertical="center"/>
      <protection locked="0"/>
    </xf>
    <xf numFmtId="3" fontId="432" fillId="0" borderId="130" xfId="0" applyNumberFormat="1" applyFont="1" applyFill="1" applyBorder="1" applyAlignment="1" applyProtection="1">
      <alignment horizontal="center" vertical="center"/>
      <protection locked="0"/>
    </xf>
    <xf numFmtId="0" fontId="527" fillId="11" borderId="107" xfId="0" applyFont="1" applyFill="1" applyBorder="1" applyAlignment="1" applyProtection="1">
      <alignment horizontal="center" vertical="center" wrapText="1"/>
      <protection locked="0"/>
    </xf>
    <xf numFmtId="0" fontId="2" fillId="0" borderId="153" xfId="0" applyFont="1" applyFill="1" applyBorder="1" applyAlignment="1" applyProtection="1">
      <alignment horizontal="left" vertical="center" wrapText="1"/>
    </xf>
    <xf numFmtId="0" fontId="2" fillId="0" borderId="163" xfId="0" applyFont="1" applyFill="1" applyBorder="1" applyAlignment="1" applyProtection="1">
      <alignment horizontal="left" vertical="center" wrapText="1"/>
    </xf>
    <xf numFmtId="0" fontId="2" fillId="0" borderId="154" xfId="0" applyFont="1" applyFill="1" applyBorder="1" applyAlignment="1" applyProtection="1">
      <alignment horizontal="left" vertical="center" wrapText="1"/>
    </xf>
    <xf numFmtId="0" fontId="2" fillId="0" borderId="155" xfId="0" applyFont="1" applyFill="1" applyBorder="1" applyAlignment="1" applyProtection="1">
      <alignment horizontal="left" vertical="center" wrapText="1" indent="5"/>
    </xf>
    <xf numFmtId="0" fontId="2" fillId="0" borderId="164" xfId="0" applyFont="1" applyFill="1" applyBorder="1" applyAlignment="1" applyProtection="1">
      <alignment horizontal="left" vertical="center" wrapText="1" indent="5"/>
    </xf>
    <xf numFmtId="0" fontId="2" fillId="0" borderId="121" xfId="0" applyFont="1" applyFill="1" applyBorder="1" applyAlignment="1" applyProtection="1">
      <alignment horizontal="left" vertical="center" wrapText="1" indent="5"/>
    </xf>
    <xf numFmtId="0" fontId="281" fillId="13" borderId="186" xfId="0" applyFont="1" applyFill="1" applyBorder="1" applyAlignment="1" applyProtection="1">
      <alignment vertical="center"/>
    </xf>
    <xf numFmtId="0" fontId="2" fillId="0" borderId="121" xfId="0" applyFont="1" applyFill="1" applyBorder="1" applyAlignment="1" applyProtection="1">
      <alignment vertical="center"/>
    </xf>
    <xf numFmtId="0" fontId="2" fillId="12" borderId="65" xfId="0" applyFont="1" applyFill="1" applyBorder="1" applyAlignment="1" applyProtection="1">
      <alignment vertical="center"/>
    </xf>
    <xf numFmtId="0" fontId="2" fillId="12" borderId="45" xfId="0" applyFont="1" applyFill="1" applyBorder="1" applyAlignment="1" applyProtection="1">
      <alignment vertical="center"/>
    </xf>
    <xf numFmtId="0" fontId="296" fillId="2" borderId="176" xfId="0" applyFont="1" applyFill="1" applyBorder="1" applyAlignment="1" applyProtection="1">
      <alignment vertical="center"/>
    </xf>
    <xf numFmtId="0" fontId="2" fillId="0" borderId="81" xfId="0" applyFont="1" applyFill="1" applyBorder="1" applyAlignment="1" applyProtection="1">
      <alignment horizontal="left"/>
      <protection locked="0"/>
    </xf>
    <xf numFmtId="0" fontId="2" fillId="2" borderId="45" xfId="0" applyFont="1" applyFill="1" applyBorder="1" applyAlignment="1" applyProtection="1">
      <alignment horizontal="left" vertical="center"/>
    </xf>
    <xf numFmtId="0" fontId="2" fillId="0" borderId="86" xfId="0" applyFont="1" applyFill="1" applyBorder="1" applyAlignment="1" applyProtection="1">
      <alignment horizontal="left" vertical="center"/>
    </xf>
    <xf numFmtId="0" fontId="2" fillId="0" borderId="45" xfId="0" applyFont="1" applyFill="1" applyBorder="1" applyAlignment="1" applyProtection="1">
      <alignment vertical="center"/>
    </xf>
    <xf numFmtId="0" fontId="81" fillId="6" borderId="21" xfId="0" applyFont="1" applyFill="1" applyBorder="1" applyAlignment="1" applyProtection="1">
      <alignment horizontal="center" vertical="center"/>
      <protection locked="0"/>
    </xf>
    <xf numFmtId="0" fontId="82" fillId="6" borderId="22" xfId="0" applyFont="1" applyFill="1" applyBorder="1" applyAlignment="1" applyProtection="1">
      <alignment horizontal="center" vertical="center"/>
    </xf>
    <xf numFmtId="0" fontId="83" fillId="6" borderId="23" xfId="0" applyFont="1" applyFill="1" applyBorder="1" applyAlignment="1" applyProtection="1">
      <alignment horizontal="center" vertical="center"/>
    </xf>
    <xf numFmtId="0" fontId="87" fillId="6" borderId="24" xfId="0" applyFont="1" applyFill="1" applyBorder="1" applyAlignment="1" applyProtection="1">
      <alignment horizontal="center" vertical="center"/>
    </xf>
    <xf numFmtId="0" fontId="88" fillId="6" borderId="25" xfId="0" applyFont="1" applyFill="1" applyBorder="1" applyAlignment="1" applyProtection="1">
      <alignment horizontal="center" vertical="center"/>
    </xf>
    <xf numFmtId="0" fontId="89" fillId="6" borderId="26" xfId="0" applyFont="1" applyFill="1" applyBorder="1" applyAlignment="1" applyProtection="1">
      <alignment horizontal="center" vertical="center"/>
    </xf>
    <xf numFmtId="0" fontId="568" fillId="0" borderId="0"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61" fillId="5" borderId="10" xfId="0" applyFont="1" applyFill="1" applyBorder="1" applyAlignment="1" applyProtection="1">
      <alignment horizontal="center" vertical="center"/>
      <protection locked="0"/>
    </xf>
    <xf numFmtId="0" fontId="62" fillId="5" borderId="11" xfId="0" applyFont="1" applyFill="1" applyBorder="1" applyAlignment="1" applyProtection="1">
      <alignment horizontal="center" vertical="center"/>
      <protection locked="0"/>
    </xf>
    <xf numFmtId="0" fontId="63" fillId="5" borderId="12" xfId="0" applyFont="1" applyFill="1" applyBorder="1" applyAlignment="1" applyProtection="1">
      <alignment horizontal="center" vertical="center"/>
      <protection locked="0"/>
    </xf>
    <xf numFmtId="0" fontId="75" fillId="5" borderId="18" xfId="0" applyFont="1" applyFill="1" applyBorder="1" applyAlignment="1" applyProtection="1">
      <alignment horizontal="center" vertical="center"/>
      <protection locked="0"/>
    </xf>
    <xf numFmtId="0" fontId="76" fillId="5" borderId="19" xfId="0" applyFont="1" applyFill="1" applyBorder="1" applyAlignment="1" applyProtection="1">
      <alignment horizontal="center" vertical="center"/>
      <protection locked="0"/>
    </xf>
    <xf numFmtId="0" fontId="77" fillId="5" borderId="20" xfId="0" applyFont="1" applyFill="1" applyBorder="1" applyAlignment="1" applyProtection="1">
      <alignment horizontal="center" vertical="center"/>
      <protection locked="0"/>
    </xf>
    <xf numFmtId="0" fontId="65" fillId="5" borderId="14" xfId="0" applyFont="1" applyFill="1" applyBorder="1" applyAlignment="1" applyProtection="1">
      <alignment horizontal="center" vertical="center"/>
      <protection locked="0"/>
    </xf>
    <xf numFmtId="0" fontId="66" fillId="5" borderId="15" xfId="0" applyFont="1" applyFill="1" applyBorder="1" applyAlignment="1" applyProtection="1">
      <alignment horizontal="center" vertical="center"/>
      <protection locked="0"/>
    </xf>
    <xf numFmtId="0" fontId="67" fillId="5" borderId="16" xfId="0" applyFont="1" applyFill="1" applyBorder="1" applyAlignment="1" applyProtection="1">
      <alignment horizontal="center" vertical="center"/>
      <protection locked="0"/>
    </xf>
    <xf numFmtId="0" fontId="71" fillId="5" borderId="10" xfId="0" applyFont="1" applyFill="1" applyBorder="1" applyAlignment="1" applyProtection="1">
      <alignment horizontal="center" vertical="center"/>
      <protection locked="0"/>
    </xf>
    <xf numFmtId="0" fontId="72" fillId="5" borderId="11" xfId="0" applyFont="1" applyFill="1" applyBorder="1" applyAlignment="1" applyProtection="1">
      <alignment horizontal="center" vertical="center"/>
      <protection locked="0"/>
    </xf>
    <xf numFmtId="0" fontId="73" fillId="5" borderId="12" xfId="0" applyFont="1" applyFill="1" applyBorder="1" applyAlignment="1" applyProtection="1">
      <alignment horizontal="center" vertical="center"/>
      <protection locked="0"/>
    </xf>
    <xf numFmtId="0" fontId="193" fillId="8" borderId="29" xfId="0" applyFont="1" applyFill="1" applyBorder="1" applyAlignment="1" applyProtection="1">
      <alignment horizontal="left" vertical="center" wrapText="1"/>
    </xf>
    <xf numFmtId="0" fontId="194" fillId="8" borderId="30" xfId="0" applyFont="1" applyFill="1" applyBorder="1" applyAlignment="1" applyProtection="1">
      <alignment horizontal="left" vertical="center" wrapText="1"/>
    </xf>
    <xf numFmtId="0" fontId="195" fillId="8" borderId="69" xfId="0" applyFont="1" applyFill="1" applyBorder="1" applyAlignment="1" applyProtection="1">
      <alignment horizontal="left" vertical="center" wrapText="1"/>
    </xf>
    <xf numFmtId="0" fontId="386" fillId="0" borderId="91" xfId="0" applyFont="1" applyFill="1" applyBorder="1" applyAlignment="1" applyProtection="1">
      <alignment horizontal="left" vertical="center" wrapText="1"/>
    </xf>
    <xf numFmtId="0" fontId="387" fillId="0" borderId="92" xfId="0" applyFont="1" applyFill="1" applyBorder="1" applyAlignment="1" applyProtection="1">
      <alignment horizontal="left" vertical="center" wrapText="1"/>
    </xf>
    <xf numFmtId="0" fontId="388" fillId="0" borderId="93" xfId="0" applyFont="1" applyFill="1" applyBorder="1" applyAlignment="1" applyProtection="1">
      <alignment horizontal="left" vertical="center" wrapText="1"/>
    </xf>
    <xf numFmtId="0" fontId="487" fillId="0" borderId="29" xfId="0" applyFont="1" applyFill="1" applyBorder="1" applyAlignment="1" applyProtection="1">
      <alignment horizontal="center" vertical="center"/>
      <protection locked="0"/>
    </xf>
    <xf numFmtId="0" fontId="488" fillId="0" borderId="30" xfId="0" applyFont="1" applyFill="1" applyBorder="1" applyAlignment="1" applyProtection="1">
      <alignment horizontal="center" vertical="center"/>
      <protection locked="0"/>
    </xf>
    <xf numFmtId="0" fontId="489" fillId="0" borderId="31" xfId="0" applyFont="1" applyFill="1" applyBorder="1" applyAlignment="1" applyProtection="1">
      <alignment horizontal="center" vertical="center"/>
      <protection locked="0"/>
    </xf>
    <xf numFmtId="0" fontId="227" fillId="9" borderId="29" xfId="0" applyFont="1" applyFill="1" applyBorder="1" applyAlignment="1" applyProtection="1">
      <alignment horizontal="left" vertical="center" wrapText="1"/>
    </xf>
    <xf numFmtId="0" fontId="228" fillId="9" borderId="30" xfId="0" applyFont="1" applyFill="1" applyBorder="1" applyAlignment="1" applyProtection="1">
      <alignment horizontal="left" vertical="center" wrapText="1"/>
    </xf>
    <xf numFmtId="0" fontId="229" fillId="9" borderId="69" xfId="0" applyFont="1" applyFill="1" applyBorder="1" applyAlignment="1" applyProtection="1">
      <alignment horizontal="left" vertical="center" wrapText="1"/>
    </xf>
    <xf numFmtId="0" fontId="96" fillId="7" borderId="81" xfId="0" applyFont="1" applyFill="1" applyBorder="1" applyAlignment="1" applyProtection="1">
      <alignment horizontal="left" vertical="center" wrapText="1"/>
    </xf>
    <xf numFmtId="0" fontId="315" fillId="7" borderId="32" xfId="0" applyFont="1" applyFill="1" applyBorder="1" applyAlignment="1" applyProtection="1">
      <alignment horizontal="left" vertical="center" wrapText="1"/>
    </xf>
    <xf numFmtId="0" fontId="316" fillId="7" borderId="85" xfId="0" applyFont="1" applyFill="1" applyBorder="1" applyAlignment="1" applyProtection="1">
      <alignment horizontal="left" vertical="center" wrapText="1"/>
    </xf>
    <xf numFmtId="0" fontId="399" fillId="5" borderId="32" xfId="0" applyFont="1" applyFill="1" applyBorder="1" applyAlignment="1" applyProtection="1">
      <alignment horizontal="left" vertical="center" wrapText="1"/>
    </xf>
    <xf numFmtId="0" fontId="399" fillId="5" borderId="85" xfId="0" applyFont="1" applyFill="1" applyBorder="1" applyAlignment="1" applyProtection="1">
      <alignment horizontal="left" vertical="center" wrapText="1"/>
    </xf>
    <xf numFmtId="0" fontId="244" fillId="0" borderId="38" xfId="0" applyFont="1" applyFill="1" applyBorder="1" applyAlignment="1" applyProtection="1">
      <alignment horizontal="center" vertical="center"/>
      <protection locked="0"/>
    </xf>
    <xf numFmtId="0" fontId="244" fillId="0" borderId="72" xfId="0" applyFont="1" applyFill="1" applyBorder="1" applyAlignment="1" applyProtection="1">
      <alignment horizontal="center" vertical="center"/>
      <protection locked="0"/>
    </xf>
    <xf numFmtId="0" fontId="244" fillId="0" borderId="44" xfId="0"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IY381"/>
  <sheetViews>
    <sheetView showGridLines="0" tabSelected="1" topLeftCell="B124" zoomScale="87" zoomScaleNormal="87" workbookViewId="0">
      <selection activeCell="I193" sqref="I193"/>
    </sheetView>
  </sheetViews>
  <sheetFormatPr baseColWidth="10" defaultColWidth="92.85546875" defaultRowHeight="15.75" customHeight="1" outlineLevelCol="1" x14ac:dyDescent="0.2"/>
  <cols>
    <col min="1" max="1" width="62.5703125" style="2" hidden="1" customWidth="1" outlineLevel="1"/>
    <col min="2" max="2" width="111.140625" style="2" customWidth="1" collapsed="1"/>
    <col min="3" max="3" width="6.85546875" style="43" customWidth="1"/>
    <col min="4" max="4" width="6.5703125" style="208" customWidth="1"/>
    <col min="5" max="6" width="4.5703125" style="98" customWidth="1"/>
    <col min="7" max="7" width="9.140625" style="209" customWidth="1"/>
    <col min="8" max="10" width="17.5703125" style="288" customWidth="1"/>
    <col min="11" max="11" width="15.140625" style="288" customWidth="1"/>
    <col min="12" max="12" width="15.85546875" style="79" customWidth="1"/>
    <col min="13" max="14" width="15.85546875" style="468" customWidth="1"/>
    <col min="15" max="15" width="15.85546875" style="715" customWidth="1"/>
    <col min="16" max="16" width="15.85546875" style="716" customWidth="1"/>
    <col min="17" max="17" width="15.85546875" style="439" customWidth="1"/>
    <col min="18" max="111" width="15.85546875" style="99" customWidth="1"/>
    <col min="112" max="258" width="92.85546875" style="99"/>
    <col min="259" max="16384" width="92.85546875" style="1"/>
  </cols>
  <sheetData>
    <row r="1" spans="1:46" ht="15.75" hidden="1" customHeight="1" x14ac:dyDescent="0.2">
      <c r="A1" s="2" t="s">
        <v>0</v>
      </c>
    </row>
    <row r="2" spans="1:46" ht="20.25" customHeight="1" x14ac:dyDescent="0.25">
      <c r="A2" s="3"/>
      <c r="B2" s="3"/>
      <c r="C2" s="4"/>
      <c r="D2" s="3"/>
      <c r="E2" s="4"/>
      <c r="F2" s="4"/>
      <c r="G2" s="5"/>
      <c r="H2" s="6"/>
      <c r="I2" s="7"/>
      <c r="J2" s="8" t="s">
        <v>1</v>
      </c>
      <c r="K2" s="9"/>
      <c r="L2" s="10"/>
      <c r="M2" s="767"/>
      <c r="N2" s="767"/>
      <c r="O2" s="717"/>
      <c r="P2" s="718"/>
    </row>
    <row r="3" spans="1:46" ht="17.25" customHeight="1" x14ac:dyDescent="0.2">
      <c r="A3" s="11"/>
      <c r="B3" s="11"/>
      <c r="C3" s="12"/>
      <c r="D3" s="11"/>
      <c r="E3" s="12"/>
      <c r="F3" s="12"/>
      <c r="G3" s="13"/>
      <c r="H3" s="14"/>
      <c r="I3" s="14"/>
      <c r="J3" s="14"/>
      <c r="K3" s="14"/>
      <c r="L3" s="10"/>
      <c r="M3" s="767"/>
      <c r="N3" s="767"/>
      <c r="O3" s="717"/>
    </row>
    <row r="4" spans="1:46" ht="15" customHeight="1" x14ac:dyDescent="0.2">
      <c r="A4" s="11"/>
      <c r="B4" s="11"/>
      <c r="C4" s="12"/>
      <c r="D4" s="11"/>
      <c r="E4" s="12"/>
      <c r="F4" s="12"/>
      <c r="G4" s="13"/>
      <c r="H4" s="14"/>
      <c r="I4" s="14"/>
      <c r="J4" s="14"/>
      <c r="K4" s="14"/>
      <c r="L4" s="10"/>
      <c r="M4" s="767"/>
      <c r="N4" s="767"/>
      <c r="O4" s="717"/>
    </row>
    <row r="5" spans="1:46" ht="23.25" customHeight="1" x14ac:dyDescent="0.2">
      <c r="A5" s="15" t="s">
        <v>2</v>
      </c>
      <c r="B5" s="15"/>
      <c r="C5" s="16"/>
      <c r="D5" s="17"/>
      <c r="E5" s="18"/>
      <c r="F5" s="18"/>
      <c r="G5" s="19"/>
      <c r="H5" s="20" t="s">
        <v>512</v>
      </c>
      <c r="I5" s="21"/>
      <c r="J5" s="22"/>
      <c r="K5" s="22"/>
      <c r="L5" s="798"/>
      <c r="M5" s="768"/>
      <c r="N5" s="768"/>
      <c r="O5" s="719" t="s">
        <v>3</v>
      </c>
    </row>
    <row r="6" spans="1:46" s="23" customFormat="1" ht="19.5" customHeight="1" x14ac:dyDescent="0.2">
      <c r="A6" s="24" t="s">
        <v>460</v>
      </c>
      <c r="B6" s="24" t="s">
        <v>459</v>
      </c>
      <c r="C6" s="25"/>
      <c r="D6" s="26"/>
      <c r="E6" s="27"/>
      <c r="F6" s="28"/>
      <c r="G6" s="29"/>
      <c r="H6" s="30" t="s">
        <v>4</v>
      </c>
      <c r="I6" s="31" t="s">
        <v>5</v>
      </c>
      <c r="J6" s="32"/>
      <c r="K6" s="32"/>
      <c r="L6" s="799"/>
      <c r="M6" s="769"/>
      <c r="N6" s="769"/>
      <c r="O6" s="720"/>
      <c r="P6" s="440"/>
      <c r="Q6" s="440"/>
    </row>
    <row r="7" spans="1:46" s="33" customFormat="1" ht="32.25" customHeight="1" x14ac:dyDescent="0.2">
      <c r="A7" s="34" t="s">
        <v>348</v>
      </c>
      <c r="B7" s="34" t="s">
        <v>345</v>
      </c>
      <c r="C7" s="35"/>
      <c r="E7" s="36"/>
      <c r="F7" s="36"/>
      <c r="G7" s="37"/>
      <c r="H7" s="38"/>
      <c r="I7" s="38"/>
      <c r="J7" s="38"/>
      <c r="K7" s="38"/>
      <c r="L7" s="39"/>
      <c r="M7" s="770"/>
      <c r="N7" s="770"/>
      <c r="O7" s="721"/>
      <c r="P7" s="441"/>
      <c r="Q7" s="441"/>
    </row>
    <row r="8" spans="1:46" ht="16.5" customHeight="1" thickBot="1" x14ac:dyDescent="0.25">
      <c r="A8" s="2" t="s">
        <v>513</v>
      </c>
      <c r="D8" s="40"/>
      <c r="E8" s="41"/>
      <c r="F8" s="41"/>
      <c r="G8" s="41"/>
      <c r="H8" s="42"/>
      <c r="L8" s="43"/>
      <c r="M8" s="771"/>
      <c r="N8" s="771"/>
      <c r="O8" s="721"/>
      <c r="P8" s="441"/>
    </row>
    <row r="9" spans="1:46" ht="23.1" customHeight="1" thickBot="1" x14ac:dyDescent="0.25">
      <c r="A9" s="44" t="s">
        <v>6</v>
      </c>
      <c r="B9" s="44" t="s">
        <v>7</v>
      </c>
      <c r="C9" s="45"/>
      <c r="D9" s="46"/>
      <c r="E9" s="47"/>
      <c r="F9" s="47"/>
      <c r="G9" s="47"/>
      <c r="H9" s="48"/>
      <c r="I9" s="49"/>
      <c r="J9" s="49"/>
      <c r="K9" s="49"/>
      <c r="L9" s="761"/>
      <c r="M9" s="772"/>
      <c r="N9" s="772"/>
      <c r="O9" s="722"/>
    </row>
    <row r="10" spans="1:46" ht="11.25" customHeight="1" x14ac:dyDescent="0.2">
      <c r="A10" s="50"/>
      <c r="B10" s="50"/>
      <c r="C10" s="51"/>
      <c r="D10" s="40"/>
      <c r="E10" s="41"/>
      <c r="F10" s="41"/>
      <c r="G10" s="41"/>
      <c r="H10" s="42"/>
      <c r="L10" s="51"/>
      <c r="M10" s="773"/>
      <c r="N10" s="773"/>
      <c r="O10" s="717"/>
    </row>
    <row r="11" spans="1:46" ht="15.75" customHeight="1" x14ac:dyDescent="0.25">
      <c r="A11" s="52" t="s">
        <v>8</v>
      </c>
      <c r="B11" s="52" t="s">
        <v>9</v>
      </c>
      <c r="C11" s="53"/>
      <c r="D11" s="40"/>
      <c r="E11" s="1301"/>
      <c r="F11" s="1302"/>
      <c r="G11" s="1302"/>
      <c r="H11" s="1302"/>
      <c r="I11" s="1302"/>
      <c r="J11" s="1303"/>
      <c r="M11" s="774"/>
      <c r="N11" s="774"/>
    </row>
    <row r="12" spans="1:46" ht="15.75" customHeight="1" x14ac:dyDescent="0.2">
      <c r="A12" s="54" t="s">
        <v>10</v>
      </c>
      <c r="B12" s="54" t="s">
        <v>11</v>
      </c>
      <c r="C12" s="53"/>
      <c r="E12" s="1307"/>
      <c r="F12" s="1308"/>
      <c r="G12" s="1308"/>
      <c r="H12" s="1308"/>
      <c r="I12" s="1308"/>
      <c r="J12" s="1309"/>
      <c r="M12" s="774"/>
      <c r="N12" s="774"/>
    </row>
    <row r="13" spans="1:46" ht="10.5" customHeight="1" x14ac:dyDescent="0.2">
      <c r="A13" s="50"/>
      <c r="B13" s="50"/>
      <c r="C13" s="51"/>
      <c r="G13" s="55"/>
      <c r="H13" s="56"/>
      <c r="I13" s="56"/>
      <c r="J13" s="56"/>
      <c r="M13" s="774"/>
      <c r="N13" s="774"/>
    </row>
    <row r="14" spans="1:46" ht="15.75" customHeight="1" x14ac:dyDescent="0.2">
      <c r="A14" s="57" t="s">
        <v>12</v>
      </c>
      <c r="B14" s="57" t="s">
        <v>13</v>
      </c>
      <c r="C14" s="53"/>
      <c r="E14" s="1310"/>
      <c r="F14" s="1311"/>
      <c r="G14" s="1311"/>
      <c r="H14" s="1311"/>
      <c r="I14" s="1311"/>
      <c r="J14" s="1312"/>
      <c r="M14" s="774"/>
      <c r="N14" s="774"/>
    </row>
    <row r="15" spans="1:46" ht="15.75" customHeight="1" x14ac:dyDescent="0.2">
      <c r="A15" s="58" t="s">
        <v>14</v>
      </c>
      <c r="B15" s="58" t="s">
        <v>15</v>
      </c>
      <c r="C15" s="53"/>
      <c r="E15" s="1304"/>
      <c r="F15" s="1305"/>
      <c r="G15" s="1305"/>
      <c r="H15" s="1305"/>
      <c r="I15" s="1305"/>
      <c r="J15" s="1306"/>
      <c r="M15" s="774"/>
      <c r="N15" s="774"/>
      <c r="P15" s="442"/>
      <c r="Q15" s="442"/>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row>
    <row r="16" spans="1:46" ht="15.75" customHeight="1" x14ac:dyDescent="0.2">
      <c r="A16" s="58" t="s">
        <v>16</v>
      </c>
      <c r="B16" s="58" t="s">
        <v>17</v>
      </c>
      <c r="C16" s="53"/>
      <c r="E16" s="1304"/>
      <c r="F16" s="1305"/>
      <c r="G16" s="1305"/>
      <c r="H16" s="1305"/>
      <c r="I16" s="1305"/>
      <c r="J16" s="1306"/>
      <c r="K16" s="60"/>
      <c r="L16" s="61"/>
      <c r="M16" s="775"/>
      <c r="N16" s="775"/>
      <c r="P16" s="442"/>
      <c r="Q16" s="442"/>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row>
    <row r="17" spans="1:258" ht="15.75" customHeight="1" x14ac:dyDescent="0.2">
      <c r="A17" s="58" t="s">
        <v>18</v>
      </c>
      <c r="B17" s="58" t="s">
        <v>19</v>
      </c>
      <c r="E17" s="1304" t="s">
        <v>3</v>
      </c>
      <c r="F17" s="1305"/>
      <c r="G17" s="1305"/>
      <c r="H17" s="1305"/>
      <c r="I17" s="1305"/>
      <c r="J17" s="1306"/>
      <c r="K17" s="60"/>
      <c r="L17" s="61"/>
      <c r="M17" s="775"/>
      <c r="N17" s="775"/>
      <c r="P17" s="442"/>
      <c r="Q17" s="442"/>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row>
    <row r="18" spans="1:258" ht="15.75" customHeight="1" x14ac:dyDescent="0.2">
      <c r="A18" s="57" t="s">
        <v>20</v>
      </c>
      <c r="B18" s="57" t="s">
        <v>21</v>
      </c>
      <c r="E18" s="1292"/>
      <c r="F18" s="1293"/>
      <c r="G18" s="1293"/>
      <c r="H18" s="1293"/>
      <c r="I18" s="1293"/>
      <c r="J18" s="1294"/>
      <c r="K18" s="62" t="s">
        <v>3</v>
      </c>
      <c r="L18" s="61"/>
      <c r="M18" s="775"/>
      <c r="N18" s="775"/>
      <c r="O18" s="723"/>
      <c r="P18" s="442"/>
      <c r="Q18" s="442"/>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row>
    <row r="19" spans="1:258" ht="32.25" customHeight="1" x14ac:dyDescent="0.2">
      <c r="A19" s="63" t="s">
        <v>22</v>
      </c>
      <c r="B19" s="63" t="s">
        <v>23</v>
      </c>
      <c r="E19" s="1295"/>
      <c r="F19" s="1296"/>
      <c r="G19" s="1296"/>
      <c r="H19" s="1296"/>
      <c r="I19" s="1296"/>
      <c r="J19" s="1297"/>
      <c r="K19" s="60"/>
      <c r="L19" s="61"/>
      <c r="M19" s="775"/>
      <c r="N19" s="775"/>
      <c r="P19" s="442"/>
      <c r="Q19" s="442"/>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row>
    <row r="20" spans="1:258" ht="28.5" customHeight="1" x14ac:dyDescent="0.2">
      <c r="A20" s="593" t="s">
        <v>347</v>
      </c>
      <c r="B20" s="1298" t="s">
        <v>346</v>
      </c>
      <c r="C20" s="1298"/>
      <c r="D20" s="1298"/>
      <c r="E20" s="1298"/>
      <c r="F20" s="1298"/>
      <c r="G20" s="1298"/>
      <c r="H20" s="1298"/>
      <c r="I20" s="1298"/>
      <c r="J20" s="1298"/>
      <c r="K20" s="1298"/>
      <c r="M20" s="774"/>
      <c r="N20" s="774"/>
      <c r="P20" s="441"/>
      <c r="Q20" s="442"/>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row>
    <row r="21" spans="1:258" ht="48.75" customHeight="1" x14ac:dyDescent="0.3">
      <c r="A21" s="438" t="s">
        <v>503</v>
      </c>
      <c r="B21" s="1299" t="s">
        <v>502</v>
      </c>
      <c r="C21" s="1299"/>
      <c r="D21" s="1299"/>
      <c r="E21" s="1299"/>
      <c r="F21" s="1299"/>
      <c r="G21" s="1299"/>
      <c r="H21" s="1299"/>
      <c r="I21" s="1299"/>
      <c r="J21" s="1299"/>
      <c r="K21" s="1299"/>
      <c r="M21" s="774"/>
      <c r="N21" s="774"/>
      <c r="O21" s="724"/>
      <c r="P21" s="725"/>
      <c r="Q21" s="443"/>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row>
    <row r="22" spans="1:258" ht="38.25" customHeight="1" x14ac:dyDescent="0.25">
      <c r="A22" s="65" t="s">
        <v>24</v>
      </c>
      <c r="B22" s="1300" t="s">
        <v>25</v>
      </c>
      <c r="C22" s="1300"/>
      <c r="D22" s="1300"/>
      <c r="E22" s="1300"/>
      <c r="F22" s="1300"/>
      <c r="G22" s="1300"/>
      <c r="H22" s="1300"/>
      <c r="I22" s="1300"/>
      <c r="J22" s="1300"/>
      <c r="K22" s="1300"/>
      <c r="M22" s="774"/>
      <c r="N22" s="774"/>
      <c r="P22" s="442"/>
      <c r="Q22" s="442"/>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c r="FC22" s="59"/>
      <c r="FD22" s="59"/>
      <c r="FE22" s="59"/>
    </row>
    <row r="23" spans="1:258" ht="12" customHeight="1" x14ac:dyDescent="0.2">
      <c r="K23" s="66"/>
      <c r="M23" s="774"/>
      <c r="N23" s="774"/>
      <c r="P23" s="442"/>
      <c r="Q23" s="442"/>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c r="FC23" s="59"/>
      <c r="FD23" s="59"/>
      <c r="FE23" s="59"/>
    </row>
    <row r="24" spans="1:258" ht="12" customHeight="1" x14ac:dyDescent="0.2">
      <c r="K24" s="66"/>
      <c r="M24" s="774"/>
      <c r="N24" s="774"/>
      <c r="P24" s="442"/>
      <c r="Q24" s="442"/>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c r="FC24" s="59"/>
      <c r="FD24" s="59"/>
      <c r="FE24" s="59"/>
    </row>
    <row r="25" spans="1:258" s="457" customFormat="1" ht="15.75" customHeight="1" thickBot="1" x14ac:dyDescent="0.25">
      <c r="A25" s="509"/>
      <c r="B25" s="509"/>
      <c r="C25" s="871"/>
      <c r="D25" s="872"/>
      <c r="E25" s="873"/>
      <c r="F25" s="873"/>
      <c r="G25" s="873"/>
      <c r="H25" s="941"/>
      <c r="I25" s="942"/>
      <c r="J25" s="942"/>
      <c r="K25" s="942"/>
      <c r="L25" s="938"/>
      <c r="M25" s="939"/>
      <c r="N25" s="939"/>
      <c r="O25" s="726"/>
      <c r="P25" s="727"/>
      <c r="Q25" s="727"/>
      <c r="R25" s="940"/>
      <c r="S25" s="940"/>
      <c r="T25" s="940"/>
      <c r="U25" s="940"/>
      <c r="V25" s="940"/>
      <c r="W25" s="940"/>
      <c r="X25" s="940"/>
      <c r="Y25" s="940"/>
      <c r="Z25" s="940"/>
      <c r="AA25" s="940"/>
      <c r="AB25" s="940"/>
      <c r="AC25" s="940"/>
      <c r="AD25" s="940"/>
      <c r="AE25" s="940"/>
      <c r="AF25" s="940"/>
      <c r="AG25" s="940"/>
      <c r="AH25" s="940"/>
      <c r="AI25" s="940"/>
      <c r="AJ25" s="940"/>
      <c r="AK25" s="940"/>
      <c r="AL25" s="940"/>
      <c r="AM25" s="940"/>
      <c r="AN25" s="940"/>
      <c r="AO25" s="940"/>
      <c r="AP25" s="940"/>
      <c r="AQ25" s="940"/>
      <c r="AR25" s="940"/>
      <c r="AS25" s="940"/>
      <c r="AT25" s="940"/>
      <c r="AU25" s="940"/>
      <c r="AV25" s="940"/>
      <c r="AW25" s="940"/>
      <c r="AX25" s="940"/>
      <c r="AY25" s="940"/>
      <c r="AZ25" s="940"/>
      <c r="BA25" s="940"/>
      <c r="BB25" s="940"/>
      <c r="BC25" s="940"/>
      <c r="BD25" s="940"/>
      <c r="BE25" s="940"/>
      <c r="BF25" s="940"/>
      <c r="BG25" s="940"/>
      <c r="BH25" s="940"/>
      <c r="BI25" s="940"/>
      <c r="BJ25" s="940"/>
      <c r="BK25" s="940"/>
      <c r="BL25" s="940"/>
      <c r="BM25" s="940"/>
      <c r="BN25" s="940"/>
      <c r="BO25" s="940"/>
      <c r="BP25" s="940"/>
      <c r="BQ25" s="940"/>
      <c r="BR25" s="940"/>
      <c r="BS25" s="940"/>
      <c r="BT25" s="940"/>
      <c r="BU25" s="940"/>
      <c r="BV25" s="940"/>
      <c r="BW25" s="940"/>
      <c r="BX25" s="940"/>
      <c r="BY25" s="940"/>
      <c r="BZ25" s="940"/>
      <c r="CA25" s="940"/>
      <c r="CB25" s="940"/>
      <c r="CC25" s="940"/>
      <c r="CD25" s="940"/>
      <c r="CE25" s="940"/>
      <c r="CF25" s="940"/>
      <c r="CG25" s="940"/>
      <c r="CH25" s="940"/>
      <c r="CI25" s="940"/>
      <c r="CJ25" s="940"/>
      <c r="CK25" s="940"/>
      <c r="CL25" s="940"/>
      <c r="CM25" s="940"/>
      <c r="CN25" s="940"/>
      <c r="CO25" s="940"/>
      <c r="CP25" s="940"/>
      <c r="CQ25" s="940"/>
      <c r="CR25" s="940"/>
      <c r="CS25" s="940"/>
      <c r="CT25" s="940"/>
      <c r="CU25" s="940"/>
      <c r="CV25" s="940"/>
      <c r="CW25" s="940"/>
      <c r="CX25" s="940"/>
      <c r="CY25" s="940"/>
      <c r="CZ25" s="940"/>
      <c r="DA25" s="940"/>
      <c r="DB25" s="940"/>
      <c r="DC25" s="940"/>
      <c r="DD25" s="940"/>
      <c r="DE25" s="940"/>
      <c r="DF25" s="940"/>
      <c r="DG25" s="940"/>
      <c r="DH25" s="940"/>
      <c r="DI25" s="940"/>
      <c r="DJ25" s="940"/>
      <c r="DK25" s="940"/>
      <c r="DL25" s="940"/>
      <c r="DM25" s="940"/>
      <c r="DN25" s="940"/>
      <c r="DO25" s="940"/>
      <c r="DP25" s="940"/>
      <c r="DQ25" s="940"/>
      <c r="DR25" s="940"/>
      <c r="DS25" s="940"/>
      <c r="DT25" s="940"/>
      <c r="DU25" s="940"/>
      <c r="DV25" s="940"/>
      <c r="DW25" s="940"/>
      <c r="DX25" s="940"/>
      <c r="DY25" s="940"/>
      <c r="DZ25" s="940"/>
      <c r="EA25" s="940"/>
      <c r="EB25" s="940"/>
      <c r="EC25" s="940"/>
      <c r="ED25" s="940"/>
      <c r="EE25" s="940"/>
      <c r="EF25" s="940"/>
      <c r="EG25" s="940"/>
      <c r="EH25" s="940"/>
      <c r="EI25" s="940"/>
      <c r="EJ25" s="940"/>
      <c r="EK25" s="940"/>
      <c r="EL25" s="940"/>
      <c r="EM25" s="940"/>
      <c r="EN25" s="940"/>
      <c r="EO25" s="940"/>
      <c r="EP25" s="940"/>
      <c r="EQ25" s="940"/>
      <c r="ER25" s="940"/>
      <c r="ES25" s="940"/>
      <c r="ET25" s="940"/>
      <c r="EU25" s="940"/>
      <c r="EV25" s="940"/>
      <c r="EW25" s="940"/>
      <c r="EX25" s="940"/>
      <c r="EY25" s="940"/>
      <c r="EZ25" s="940"/>
      <c r="FA25" s="940"/>
      <c r="FB25" s="940"/>
      <c r="FC25" s="940"/>
      <c r="FD25" s="940"/>
      <c r="FE25" s="940"/>
      <c r="FF25" s="940"/>
      <c r="FG25" s="940"/>
      <c r="FH25" s="940"/>
      <c r="FI25" s="940"/>
      <c r="FJ25" s="940"/>
      <c r="FK25" s="940"/>
      <c r="FL25" s="940"/>
      <c r="FM25" s="940"/>
      <c r="FN25" s="940"/>
      <c r="FO25" s="940"/>
      <c r="FP25" s="940"/>
      <c r="FQ25" s="940"/>
      <c r="FR25" s="940"/>
      <c r="FS25" s="940"/>
      <c r="FT25" s="940"/>
      <c r="FU25" s="940"/>
      <c r="FV25" s="940"/>
      <c r="FW25" s="940"/>
      <c r="FX25" s="940"/>
      <c r="FY25" s="940"/>
      <c r="FZ25" s="940"/>
      <c r="GA25" s="940"/>
      <c r="GB25" s="940"/>
      <c r="GC25" s="940"/>
      <c r="GD25" s="940"/>
      <c r="GE25" s="940"/>
      <c r="GF25" s="940"/>
      <c r="GG25" s="940"/>
      <c r="GH25" s="940"/>
      <c r="GI25" s="940"/>
      <c r="GJ25" s="940"/>
      <c r="GK25" s="940"/>
      <c r="GL25" s="940"/>
      <c r="GM25" s="940"/>
      <c r="GN25" s="940"/>
      <c r="GO25" s="940"/>
      <c r="GP25" s="940"/>
      <c r="GQ25" s="940"/>
      <c r="GR25" s="940"/>
      <c r="GS25" s="940"/>
      <c r="GT25" s="940"/>
      <c r="GU25" s="940"/>
      <c r="GV25" s="940"/>
      <c r="GW25" s="940"/>
      <c r="GX25" s="940"/>
      <c r="GY25" s="940"/>
      <c r="GZ25" s="940"/>
      <c r="HA25" s="940"/>
      <c r="HB25" s="940"/>
      <c r="HC25" s="940"/>
      <c r="HD25" s="940"/>
      <c r="HE25" s="940"/>
      <c r="HF25" s="940"/>
      <c r="HG25" s="940"/>
      <c r="HH25" s="940"/>
      <c r="HI25" s="940"/>
      <c r="HJ25" s="940"/>
      <c r="HK25" s="940"/>
      <c r="HL25" s="940"/>
      <c r="HM25" s="940"/>
      <c r="HN25" s="940"/>
      <c r="HO25" s="940"/>
      <c r="HP25" s="940"/>
      <c r="HQ25" s="940"/>
      <c r="HR25" s="940"/>
      <c r="HS25" s="940"/>
      <c r="HT25" s="940"/>
      <c r="HU25" s="940"/>
      <c r="HV25" s="940"/>
      <c r="HW25" s="940"/>
      <c r="HX25" s="940"/>
      <c r="HY25" s="940"/>
      <c r="HZ25" s="940"/>
      <c r="IA25" s="940"/>
      <c r="IB25" s="940"/>
      <c r="IC25" s="940"/>
      <c r="ID25" s="940"/>
      <c r="IE25" s="940"/>
      <c r="IF25" s="940"/>
      <c r="IG25" s="940"/>
      <c r="IH25" s="940"/>
      <c r="II25" s="940"/>
      <c r="IJ25" s="940"/>
      <c r="IK25" s="940"/>
      <c r="IL25" s="940"/>
      <c r="IM25" s="940"/>
      <c r="IN25" s="940"/>
      <c r="IO25" s="940"/>
      <c r="IP25" s="940"/>
      <c r="IQ25" s="940"/>
      <c r="IR25" s="940"/>
      <c r="IS25" s="940"/>
      <c r="IT25" s="940"/>
      <c r="IU25" s="940"/>
      <c r="IV25" s="940"/>
      <c r="IW25" s="940"/>
      <c r="IX25" s="940"/>
    </row>
    <row r="26" spans="1:258" s="1049" customFormat="1" ht="15.75" customHeight="1" thickBot="1" x14ac:dyDescent="0.25">
      <c r="A26" s="1077" t="s">
        <v>490</v>
      </c>
      <c r="B26" s="1077" t="s">
        <v>481</v>
      </c>
      <c r="C26" s="1039"/>
      <c r="D26" s="1040"/>
      <c r="E26" s="1041"/>
      <c r="F26" s="1041"/>
      <c r="G26" s="1042"/>
      <c r="H26" s="1043"/>
      <c r="I26" s="1043"/>
      <c r="J26" s="1044"/>
      <c r="K26" s="1044"/>
      <c r="L26" s="1045"/>
      <c r="M26" s="1046"/>
      <c r="N26" s="1046"/>
      <c r="O26" s="1047"/>
      <c r="P26" s="1048"/>
      <c r="Q26" s="1048"/>
      <c r="R26" s="1048"/>
      <c r="S26" s="1048"/>
    </row>
    <row r="27" spans="1:258" s="1054" customFormat="1" ht="15.75" customHeight="1" x14ac:dyDescent="0.2">
      <c r="A27" s="1064"/>
      <c r="B27" s="1064"/>
      <c r="C27" s="1065"/>
      <c r="D27" s="1066"/>
      <c r="E27" s="1067"/>
      <c r="F27" s="1066"/>
      <c r="G27" s="1066"/>
      <c r="H27" s="1068"/>
      <c r="I27" s="1055"/>
      <c r="J27" s="1055"/>
      <c r="K27" s="1055"/>
      <c r="L27" s="1052"/>
      <c r="M27" s="1046"/>
      <c r="N27" s="1046"/>
      <c r="O27" s="1047"/>
      <c r="P27" s="1048"/>
      <c r="Q27" s="1048"/>
      <c r="R27" s="1048"/>
      <c r="S27" s="1048"/>
      <c r="T27" s="1048"/>
      <c r="U27" s="1048"/>
      <c r="V27" s="1048"/>
      <c r="W27" s="1048"/>
      <c r="X27" s="1048"/>
      <c r="Y27" s="1048"/>
      <c r="Z27" s="1048"/>
      <c r="AA27" s="1048"/>
      <c r="AB27" s="1048"/>
      <c r="AC27" s="1048"/>
      <c r="AD27" s="1048"/>
      <c r="AE27" s="1048"/>
      <c r="AF27" s="1048"/>
      <c r="AG27" s="1048"/>
      <c r="AH27" s="1048"/>
      <c r="AI27" s="1048"/>
      <c r="AJ27" s="1048"/>
      <c r="AK27" s="1048"/>
      <c r="AL27" s="1048"/>
      <c r="AM27" s="1048"/>
      <c r="AN27" s="1048"/>
      <c r="AO27" s="1048"/>
      <c r="AP27" s="1048"/>
      <c r="AQ27" s="1048"/>
      <c r="AR27" s="1048"/>
      <c r="AS27" s="1048"/>
      <c r="AT27" s="1048"/>
      <c r="AU27" s="1048"/>
      <c r="AV27" s="1048"/>
      <c r="AW27" s="1048"/>
      <c r="AX27" s="1048"/>
      <c r="AY27" s="1048"/>
      <c r="AZ27" s="1048"/>
      <c r="BA27" s="1048"/>
      <c r="BB27" s="1048"/>
      <c r="BC27" s="1048"/>
      <c r="BD27" s="1048"/>
      <c r="BE27" s="1048"/>
      <c r="BF27" s="1048"/>
      <c r="BG27" s="1048"/>
      <c r="BH27" s="1048"/>
      <c r="BI27" s="1048"/>
      <c r="BJ27" s="1048"/>
      <c r="BK27" s="1048"/>
      <c r="BL27" s="1048"/>
      <c r="BM27" s="1048"/>
      <c r="BN27" s="1048"/>
      <c r="BO27" s="1048"/>
      <c r="BP27" s="1048"/>
      <c r="BQ27" s="1048"/>
      <c r="BR27" s="1048"/>
      <c r="BS27" s="1048"/>
      <c r="BT27" s="1048"/>
      <c r="BU27" s="1048"/>
      <c r="BV27" s="1048"/>
      <c r="BW27" s="1048"/>
      <c r="BX27" s="1048"/>
      <c r="BY27" s="1048"/>
      <c r="BZ27" s="1048"/>
      <c r="CA27" s="1048"/>
      <c r="CB27" s="1048"/>
      <c r="CC27" s="1048"/>
      <c r="CD27" s="1048"/>
      <c r="CE27" s="1048"/>
      <c r="CF27" s="1048"/>
      <c r="CG27" s="1048"/>
      <c r="CH27" s="1048"/>
      <c r="CI27" s="1048"/>
      <c r="CJ27" s="1048"/>
      <c r="CK27" s="1048"/>
      <c r="CL27" s="1048"/>
      <c r="CM27" s="1048"/>
      <c r="CN27" s="1048"/>
      <c r="CO27" s="1048"/>
      <c r="CP27" s="1048"/>
      <c r="CQ27" s="1048"/>
      <c r="CR27" s="1048"/>
      <c r="CS27" s="1048"/>
      <c r="CT27" s="1048"/>
      <c r="CU27" s="1048"/>
      <c r="CV27" s="1048"/>
      <c r="CW27" s="1048"/>
      <c r="CX27" s="1048"/>
      <c r="CY27" s="1048"/>
      <c r="CZ27" s="1048"/>
      <c r="DA27" s="1048"/>
      <c r="DB27" s="1048"/>
      <c r="DC27" s="1048"/>
      <c r="DD27" s="1048"/>
      <c r="DE27" s="1048"/>
      <c r="DF27" s="1048"/>
      <c r="DG27" s="1048"/>
      <c r="DH27" s="1048"/>
      <c r="DI27" s="1048"/>
      <c r="DJ27" s="1048"/>
      <c r="DK27" s="1048"/>
      <c r="DL27" s="1048"/>
      <c r="DM27" s="1048"/>
      <c r="DN27" s="1048"/>
      <c r="DO27" s="1048"/>
      <c r="DP27" s="1048"/>
      <c r="DQ27" s="1048"/>
      <c r="DR27" s="1048"/>
      <c r="DS27" s="1048"/>
      <c r="DT27" s="1048"/>
      <c r="DU27" s="1048"/>
      <c r="DV27" s="1048"/>
      <c r="DW27" s="1048"/>
      <c r="DX27" s="1048"/>
      <c r="DY27" s="1048"/>
      <c r="DZ27" s="1048"/>
      <c r="EA27" s="1048"/>
      <c r="EB27" s="1048"/>
      <c r="EC27" s="1048"/>
      <c r="ED27" s="1048"/>
      <c r="EE27" s="1048"/>
      <c r="EF27" s="1048"/>
      <c r="EG27" s="1048"/>
      <c r="EH27" s="1048"/>
      <c r="EI27" s="1048"/>
      <c r="EJ27" s="1048"/>
      <c r="EK27" s="1048"/>
      <c r="EL27" s="1048"/>
      <c r="EM27" s="1048"/>
      <c r="EN27" s="1048"/>
      <c r="EO27" s="1048"/>
      <c r="EP27" s="1048"/>
      <c r="EQ27" s="1048"/>
      <c r="ER27" s="1048"/>
      <c r="ES27" s="1048"/>
      <c r="ET27" s="1048"/>
      <c r="EU27" s="1048"/>
      <c r="EV27" s="1048"/>
      <c r="EW27" s="1048"/>
      <c r="EX27" s="1048"/>
      <c r="EY27" s="1048"/>
      <c r="EZ27" s="1048"/>
      <c r="FA27" s="1048"/>
      <c r="FB27" s="1048"/>
      <c r="FC27" s="1048"/>
      <c r="FD27" s="1048"/>
      <c r="FE27" s="1048"/>
      <c r="FF27" s="1053"/>
      <c r="FG27" s="1053"/>
      <c r="FH27" s="1053"/>
      <c r="FI27" s="1053"/>
      <c r="FJ27" s="1053"/>
      <c r="FK27" s="1053"/>
      <c r="FL27" s="1053"/>
      <c r="FM27" s="1053"/>
      <c r="FN27" s="1053"/>
      <c r="FO27" s="1053"/>
      <c r="FP27" s="1053"/>
      <c r="FQ27" s="1053"/>
      <c r="FR27" s="1053"/>
      <c r="FS27" s="1053"/>
      <c r="FT27" s="1053"/>
      <c r="FU27" s="1053"/>
      <c r="FV27" s="1053"/>
      <c r="FW27" s="1053"/>
      <c r="FX27" s="1053"/>
      <c r="FY27" s="1053"/>
      <c r="FZ27" s="1053"/>
      <c r="GA27" s="1053"/>
      <c r="GB27" s="1053"/>
      <c r="GC27" s="1053"/>
      <c r="GD27" s="1053"/>
      <c r="GE27" s="1053"/>
      <c r="GF27" s="1053"/>
      <c r="GG27" s="1053"/>
      <c r="GH27" s="1053"/>
      <c r="GI27" s="1053"/>
      <c r="GJ27" s="1053"/>
      <c r="GK27" s="1053"/>
      <c r="GL27" s="1053"/>
      <c r="GM27" s="1053"/>
      <c r="GN27" s="1053"/>
      <c r="GO27" s="1053"/>
      <c r="GP27" s="1053"/>
      <c r="GQ27" s="1053"/>
      <c r="GR27" s="1053"/>
      <c r="GS27" s="1053"/>
      <c r="GT27" s="1053"/>
      <c r="GU27" s="1053"/>
      <c r="GV27" s="1053"/>
      <c r="GW27" s="1053"/>
      <c r="GX27" s="1053"/>
      <c r="GY27" s="1053"/>
      <c r="GZ27" s="1053"/>
      <c r="HA27" s="1053"/>
      <c r="HB27" s="1053"/>
      <c r="HC27" s="1053"/>
      <c r="HD27" s="1053"/>
      <c r="HE27" s="1053"/>
      <c r="HF27" s="1053"/>
      <c r="HG27" s="1053"/>
      <c r="HH27" s="1053"/>
      <c r="HI27" s="1053"/>
      <c r="HJ27" s="1053"/>
      <c r="HK27" s="1053"/>
      <c r="HL27" s="1053"/>
      <c r="HM27" s="1053"/>
      <c r="HN27" s="1053"/>
      <c r="HO27" s="1053"/>
      <c r="HP27" s="1053"/>
      <c r="HQ27" s="1053"/>
      <c r="HR27" s="1053"/>
      <c r="HS27" s="1053"/>
      <c r="HT27" s="1053"/>
      <c r="HU27" s="1053"/>
      <c r="HV27" s="1053"/>
      <c r="HW27" s="1053"/>
      <c r="HX27" s="1053"/>
      <c r="HY27" s="1053"/>
      <c r="HZ27" s="1053"/>
      <c r="IA27" s="1053"/>
      <c r="IB27" s="1053"/>
      <c r="IC27" s="1053"/>
      <c r="ID27" s="1053"/>
      <c r="IE27" s="1053"/>
      <c r="IF27" s="1053"/>
      <c r="IG27" s="1053"/>
      <c r="IH27" s="1053"/>
      <c r="II27" s="1053"/>
      <c r="IJ27" s="1053"/>
      <c r="IK27" s="1053"/>
      <c r="IL27" s="1053"/>
      <c r="IM27" s="1053"/>
      <c r="IN27" s="1053"/>
      <c r="IO27" s="1053"/>
      <c r="IP27" s="1053"/>
      <c r="IQ27" s="1053"/>
      <c r="IR27" s="1053"/>
      <c r="IS27" s="1053"/>
      <c r="IT27" s="1053"/>
      <c r="IU27" s="1053"/>
      <c r="IV27" s="1053"/>
      <c r="IW27" s="1053"/>
      <c r="IX27" s="1053"/>
    </row>
    <row r="28" spans="1:258" s="1076" customFormat="1" ht="24.95" customHeight="1" thickBot="1" x14ac:dyDescent="0.3">
      <c r="A28" s="1069" t="s">
        <v>501</v>
      </c>
      <c r="B28" s="1069" t="s">
        <v>559</v>
      </c>
      <c r="C28" s="1173"/>
      <c r="D28" s="1174"/>
      <c r="E28" s="1194"/>
      <c r="F28" s="1195"/>
      <c r="G28" s="1195"/>
      <c r="H28" s="1196"/>
      <c r="I28" s="1070"/>
      <c r="J28" s="1071"/>
      <c r="K28" s="1072"/>
      <c r="L28" s="1073"/>
      <c r="M28" s="1074"/>
      <c r="N28" s="1074"/>
      <c r="O28" s="1075"/>
      <c r="P28" s="1075"/>
      <c r="Q28" s="1075"/>
      <c r="R28" s="1075"/>
      <c r="S28" s="1075"/>
      <c r="T28" s="1075"/>
      <c r="U28" s="1075"/>
      <c r="V28" s="1075"/>
      <c r="W28" s="1075"/>
      <c r="X28" s="1075"/>
      <c r="Y28" s="1075"/>
      <c r="Z28" s="1075"/>
      <c r="AA28" s="1075"/>
      <c r="AB28" s="1075"/>
      <c r="AC28" s="1075"/>
      <c r="AD28" s="1075"/>
      <c r="AE28" s="1075"/>
      <c r="AF28" s="1075"/>
      <c r="AG28" s="1075"/>
      <c r="AH28" s="1075"/>
      <c r="AI28" s="1075"/>
      <c r="AJ28" s="1075"/>
      <c r="AK28" s="1075"/>
      <c r="AL28" s="1075"/>
      <c r="AM28" s="1075"/>
      <c r="AN28" s="1075"/>
      <c r="AO28" s="1075"/>
      <c r="AP28" s="1075"/>
      <c r="AQ28" s="1075"/>
      <c r="AR28" s="1075"/>
      <c r="AS28" s="1075"/>
      <c r="AT28" s="1075"/>
      <c r="AU28" s="1075"/>
      <c r="AV28" s="1075"/>
      <c r="AW28" s="1075"/>
      <c r="AX28" s="1075"/>
      <c r="AY28" s="1075"/>
      <c r="AZ28" s="1075"/>
      <c r="BA28" s="1075"/>
      <c r="BB28" s="1075"/>
      <c r="BC28" s="1075"/>
      <c r="BD28" s="1075"/>
      <c r="BE28" s="1075"/>
      <c r="BF28" s="1075"/>
      <c r="BG28" s="1075"/>
    </row>
    <row r="29" spans="1:258" s="1076" customFormat="1" ht="15.95" customHeight="1" x14ac:dyDescent="0.25">
      <c r="A29" s="1175" t="s">
        <v>486</v>
      </c>
      <c r="B29" s="1176" t="s">
        <v>492</v>
      </c>
      <c r="C29" s="1177"/>
      <c r="D29" s="1178" t="s">
        <v>487</v>
      </c>
      <c r="E29" s="1179" t="s">
        <v>44</v>
      </c>
      <c r="F29" s="1180"/>
      <c r="G29" s="1181" t="s">
        <v>482</v>
      </c>
      <c r="H29" s="1182"/>
      <c r="I29" s="1071"/>
      <c r="J29" s="1072"/>
      <c r="K29" s="1073"/>
      <c r="L29" s="1074"/>
      <c r="M29" s="1074"/>
      <c r="N29" s="1075"/>
      <c r="O29" s="1075"/>
      <c r="P29" s="1075"/>
      <c r="Q29" s="1075"/>
      <c r="R29" s="1075"/>
      <c r="S29" s="1075"/>
      <c r="T29" s="1075"/>
      <c r="U29" s="1075"/>
      <c r="V29" s="1075"/>
      <c r="W29" s="1075"/>
      <c r="X29" s="1075"/>
      <c r="Y29" s="1075"/>
      <c r="Z29" s="1075"/>
      <c r="AA29" s="1075"/>
      <c r="AB29" s="1075"/>
      <c r="AC29" s="1075"/>
      <c r="AD29" s="1075"/>
      <c r="AE29" s="1075"/>
      <c r="AF29" s="1075"/>
      <c r="AG29" s="1075"/>
      <c r="AH29" s="1075"/>
      <c r="AI29" s="1075"/>
      <c r="AJ29" s="1075"/>
      <c r="AK29" s="1075"/>
      <c r="AL29" s="1075"/>
      <c r="AM29" s="1075"/>
      <c r="AN29" s="1075"/>
      <c r="AO29" s="1075"/>
      <c r="AP29" s="1075"/>
      <c r="AQ29" s="1075"/>
      <c r="AR29" s="1075"/>
      <c r="AS29" s="1075"/>
      <c r="AT29" s="1075"/>
      <c r="AU29" s="1075"/>
      <c r="AV29" s="1075"/>
      <c r="AW29" s="1075"/>
      <c r="AX29" s="1075"/>
      <c r="AY29" s="1075"/>
      <c r="AZ29" s="1075"/>
      <c r="BA29" s="1075"/>
      <c r="BB29" s="1075"/>
      <c r="BC29" s="1075"/>
      <c r="BD29" s="1075"/>
      <c r="BE29" s="1075"/>
      <c r="BF29" s="1075"/>
    </row>
    <row r="30" spans="1:258" s="1076" customFormat="1" ht="15.95" customHeight="1" x14ac:dyDescent="0.25">
      <c r="A30" s="1183" t="s">
        <v>488</v>
      </c>
      <c r="B30" s="1176" t="s">
        <v>493</v>
      </c>
      <c r="C30" s="1177"/>
      <c r="D30" s="1178" t="s">
        <v>487</v>
      </c>
      <c r="E30" s="1179" t="s">
        <v>67</v>
      </c>
      <c r="F30" s="1180"/>
      <c r="G30" s="1181" t="s">
        <v>482</v>
      </c>
      <c r="H30" s="1184"/>
      <c r="I30" s="1071"/>
      <c r="J30" s="1072"/>
      <c r="K30" s="1073"/>
      <c r="L30" s="1074"/>
      <c r="M30" s="1074"/>
      <c r="N30" s="1075"/>
      <c r="O30" s="1075"/>
      <c r="P30" s="1075"/>
      <c r="Q30" s="1075"/>
      <c r="R30" s="1075"/>
      <c r="S30" s="1075"/>
      <c r="T30" s="1075"/>
      <c r="U30" s="1075"/>
      <c r="V30" s="1075"/>
      <c r="W30" s="1075"/>
      <c r="X30" s="1075"/>
      <c r="Y30" s="1075"/>
      <c r="Z30" s="1075"/>
      <c r="AA30" s="1075"/>
      <c r="AB30" s="1075"/>
      <c r="AC30" s="1075"/>
      <c r="AD30" s="1075"/>
      <c r="AE30" s="1075"/>
      <c r="AF30" s="1075"/>
      <c r="AG30" s="1075"/>
      <c r="AH30" s="1075"/>
      <c r="AI30" s="1075"/>
      <c r="AJ30" s="1075"/>
      <c r="AK30" s="1075"/>
      <c r="AL30" s="1075"/>
      <c r="AM30" s="1075"/>
      <c r="AN30" s="1075"/>
      <c r="AO30" s="1075"/>
      <c r="AP30" s="1075"/>
      <c r="AQ30" s="1075"/>
      <c r="AR30" s="1075"/>
      <c r="AS30" s="1075"/>
      <c r="AT30" s="1075"/>
      <c r="AU30" s="1075"/>
      <c r="AV30" s="1075"/>
      <c r="AW30" s="1075"/>
      <c r="AX30" s="1075"/>
      <c r="AY30" s="1075"/>
      <c r="AZ30" s="1075"/>
      <c r="BA30" s="1075"/>
      <c r="BB30" s="1075"/>
      <c r="BC30" s="1075"/>
      <c r="BD30" s="1075"/>
      <c r="BE30" s="1075"/>
      <c r="BF30" s="1075"/>
    </row>
    <row r="31" spans="1:258" s="1076" customFormat="1" ht="15.95" customHeight="1" x14ac:dyDescent="0.25">
      <c r="A31" s="1185" t="s">
        <v>483</v>
      </c>
      <c r="B31" s="1176" t="s">
        <v>494</v>
      </c>
      <c r="C31" s="1177"/>
      <c r="D31" s="1178" t="s">
        <v>484</v>
      </c>
      <c r="E31" s="1179" t="s">
        <v>485</v>
      </c>
      <c r="F31" s="1180"/>
      <c r="G31" s="1181" t="s">
        <v>482</v>
      </c>
      <c r="H31" s="1184"/>
      <c r="I31" s="1071"/>
      <c r="J31" s="1072"/>
      <c r="K31" s="1073"/>
      <c r="L31" s="1074"/>
      <c r="M31" s="1074"/>
      <c r="N31" s="1075"/>
      <c r="O31" s="1075"/>
      <c r="P31" s="1075"/>
      <c r="Q31" s="1075"/>
      <c r="R31" s="1075"/>
      <c r="S31" s="1075"/>
      <c r="T31" s="1075"/>
      <c r="U31" s="1075"/>
      <c r="V31" s="1075"/>
      <c r="W31" s="1075"/>
      <c r="X31" s="1075"/>
      <c r="Y31" s="1075"/>
      <c r="Z31" s="1075"/>
      <c r="AA31" s="1075"/>
      <c r="AB31" s="1075"/>
      <c r="AC31" s="1075"/>
      <c r="AD31" s="1075"/>
      <c r="AE31" s="1075"/>
      <c r="AF31" s="1075"/>
      <c r="AG31" s="1075"/>
      <c r="AH31" s="1075"/>
      <c r="AI31" s="1075"/>
      <c r="AJ31" s="1075"/>
      <c r="AK31" s="1075"/>
      <c r="AL31" s="1075"/>
      <c r="AM31" s="1075"/>
      <c r="AN31" s="1075"/>
      <c r="AO31" s="1075"/>
      <c r="AP31" s="1075"/>
      <c r="AQ31" s="1075"/>
      <c r="AR31" s="1075"/>
      <c r="AS31" s="1075"/>
      <c r="AT31" s="1075"/>
      <c r="AU31" s="1075"/>
      <c r="AV31" s="1075"/>
      <c r="AW31" s="1075"/>
      <c r="AX31" s="1075"/>
      <c r="AY31" s="1075"/>
      <c r="AZ31" s="1075"/>
      <c r="BA31" s="1075"/>
      <c r="BB31" s="1075"/>
      <c r="BC31" s="1075"/>
      <c r="BD31" s="1075"/>
      <c r="BE31" s="1075"/>
      <c r="BF31" s="1075"/>
    </row>
    <row r="32" spans="1:258" s="1076" customFormat="1" ht="15.95" customHeight="1" thickBot="1" x14ac:dyDescent="0.3">
      <c r="A32" s="1186" t="s">
        <v>489</v>
      </c>
      <c r="B32" s="1187" t="s">
        <v>496</v>
      </c>
      <c r="C32" s="1188"/>
      <c r="D32" s="1189" t="s">
        <v>487</v>
      </c>
      <c r="E32" s="1190" t="s">
        <v>393</v>
      </c>
      <c r="F32" s="1191"/>
      <c r="G32" s="1192" t="s">
        <v>482</v>
      </c>
      <c r="H32" s="1193"/>
      <c r="I32" s="1071"/>
      <c r="J32" s="1072"/>
      <c r="K32" s="1073"/>
      <c r="L32" s="1074"/>
      <c r="M32" s="1074"/>
      <c r="N32" s="1075"/>
      <c r="O32" s="1075"/>
      <c r="P32" s="1075"/>
      <c r="Q32" s="1075"/>
      <c r="R32" s="1075"/>
      <c r="S32" s="1075"/>
      <c r="T32" s="1075"/>
      <c r="U32" s="1075"/>
      <c r="V32" s="1075"/>
      <c r="W32" s="1075"/>
      <c r="X32" s="1075"/>
      <c r="Y32" s="1075"/>
      <c r="Z32" s="1075"/>
      <c r="AA32" s="1075"/>
      <c r="AB32" s="1075"/>
      <c r="AC32" s="1075"/>
      <c r="AD32" s="1075"/>
      <c r="AE32" s="1075"/>
      <c r="AF32" s="1075"/>
      <c r="AG32" s="1075"/>
      <c r="AH32" s="1075"/>
      <c r="AI32" s="1075"/>
      <c r="AJ32" s="1075"/>
      <c r="AK32" s="1075"/>
      <c r="AL32" s="1075"/>
      <c r="AM32" s="1075"/>
      <c r="AN32" s="1075"/>
      <c r="AO32" s="1075"/>
      <c r="AP32" s="1075"/>
      <c r="AQ32" s="1075"/>
      <c r="AR32" s="1075"/>
      <c r="AS32" s="1075"/>
      <c r="AT32" s="1075"/>
      <c r="AU32" s="1075"/>
      <c r="AV32" s="1075"/>
      <c r="AW32" s="1075"/>
      <c r="AX32" s="1075"/>
      <c r="AY32" s="1075"/>
      <c r="AZ32" s="1075"/>
      <c r="BA32" s="1075"/>
      <c r="BB32" s="1075"/>
      <c r="BC32" s="1075"/>
      <c r="BD32" s="1075"/>
      <c r="BE32" s="1075"/>
      <c r="BF32" s="1075"/>
    </row>
    <row r="33" spans="1:258" s="1054" customFormat="1" ht="15.95" customHeight="1" x14ac:dyDescent="0.2">
      <c r="A33" s="1078" t="s">
        <v>495</v>
      </c>
      <c r="B33" s="1078" t="s">
        <v>491</v>
      </c>
      <c r="C33" s="1050"/>
      <c r="D33" s="1051"/>
      <c r="E33" s="1062"/>
      <c r="F33" s="1051"/>
      <c r="G33" s="1051"/>
      <c r="H33" s="1063"/>
      <c r="I33" s="1055"/>
      <c r="J33" s="1055"/>
      <c r="K33" s="1055"/>
      <c r="L33" s="1052"/>
      <c r="M33" s="1046"/>
      <c r="N33" s="1046"/>
      <c r="O33" s="1047"/>
      <c r="P33" s="1048"/>
      <c r="Q33" s="1048"/>
      <c r="R33" s="1048"/>
      <c r="S33" s="1048"/>
      <c r="T33" s="1048"/>
      <c r="U33" s="1048"/>
      <c r="V33" s="1048"/>
      <c r="W33" s="1048"/>
      <c r="X33" s="1048"/>
      <c r="Y33" s="1048"/>
      <c r="Z33" s="1048"/>
      <c r="AA33" s="1048"/>
      <c r="AB33" s="1048"/>
      <c r="AC33" s="1048"/>
      <c r="AD33" s="1048"/>
      <c r="AE33" s="1048"/>
      <c r="AF33" s="1048"/>
      <c r="AG33" s="1048"/>
      <c r="AH33" s="1048"/>
      <c r="AI33" s="1048"/>
      <c r="AJ33" s="1048"/>
      <c r="AK33" s="1048"/>
      <c r="AL33" s="1048"/>
      <c r="AM33" s="1048"/>
      <c r="AN33" s="1048"/>
      <c r="AO33" s="1048"/>
      <c r="AP33" s="1048"/>
      <c r="AQ33" s="1048"/>
      <c r="AR33" s="1048"/>
      <c r="AS33" s="1048"/>
      <c r="AT33" s="1048"/>
      <c r="AU33" s="1048"/>
      <c r="AV33" s="1048"/>
      <c r="AW33" s="1048"/>
      <c r="AX33" s="1048"/>
      <c r="AY33" s="1048"/>
      <c r="AZ33" s="1048"/>
      <c r="BA33" s="1048"/>
      <c r="BB33" s="1048"/>
      <c r="BC33" s="1048"/>
      <c r="BD33" s="1048"/>
      <c r="BE33" s="1048"/>
      <c r="BF33" s="1048"/>
      <c r="BG33" s="1048"/>
      <c r="BH33" s="1048"/>
      <c r="BI33" s="1048"/>
      <c r="BJ33" s="1048"/>
      <c r="BK33" s="1048"/>
      <c r="BL33" s="1048"/>
      <c r="BM33" s="1048"/>
      <c r="BN33" s="1048"/>
      <c r="BO33" s="1048"/>
      <c r="BP33" s="1048"/>
      <c r="BQ33" s="1048"/>
      <c r="BR33" s="1048"/>
      <c r="BS33" s="1048"/>
      <c r="BT33" s="1048"/>
      <c r="BU33" s="1048"/>
      <c r="BV33" s="1048"/>
      <c r="BW33" s="1048"/>
      <c r="BX33" s="1048"/>
      <c r="BY33" s="1048"/>
      <c r="BZ33" s="1048"/>
      <c r="CA33" s="1048"/>
      <c r="CB33" s="1048"/>
      <c r="CC33" s="1048"/>
      <c r="CD33" s="1048"/>
      <c r="CE33" s="1048"/>
      <c r="CF33" s="1048"/>
      <c r="CG33" s="1048"/>
      <c r="CH33" s="1048"/>
      <c r="CI33" s="1048"/>
      <c r="CJ33" s="1048"/>
      <c r="CK33" s="1048"/>
      <c r="CL33" s="1048"/>
      <c r="CM33" s="1048"/>
      <c r="CN33" s="1048"/>
      <c r="CO33" s="1048"/>
      <c r="CP33" s="1048"/>
      <c r="CQ33" s="1048"/>
      <c r="CR33" s="1048"/>
      <c r="CS33" s="1048"/>
      <c r="CT33" s="1048"/>
      <c r="CU33" s="1048"/>
      <c r="CV33" s="1048"/>
      <c r="CW33" s="1048"/>
      <c r="CX33" s="1048"/>
      <c r="CY33" s="1048"/>
      <c r="CZ33" s="1048"/>
      <c r="DA33" s="1048"/>
      <c r="DB33" s="1048"/>
      <c r="DC33" s="1048"/>
      <c r="DD33" s="1048"/>
      <c r="DE33" s="1048"/>
      <c r="DF33" s="1048"/>
      <c r="DG33" s="1048"/>
      <c r="DH33" s="1048"/>
      <c r="DI33" s="1048"/>
      <c r="DJ33" s="1048"/>
      <c r="DK33" s="1048"/>
      <c r="DL33" s="1048"/>
      <c r="DM33" s="1048"/>
      <c r="DN33" s="1048"/>
      <c r="DO33" s="1048"/>
      <c r="DP33" s="1048"/>
      <c r="DQ33" s="1048"/>
      <c r="DR33" s="1048"/>
      <c r="DS33" s="1048"/>
      <c r="DT33" s="1048"/>
      <c r="DU33" s="1048"/>
      <c r="DV33" s="1048"/>
      <c r="DW33" s="1048"/>
      <c r="DX33" s="1048"/>
      <c r="DY33" s="1048"/>
      <c r="DZ33" s="1048"/>
      <c r="EA33" s="1048"/>
      <c r="EB33" s="1048"/>
      <c r="EC33" s="1048"/>
      <c r="ED33" s="1048"/>
      <c r="EE33" s="1048"/>
      <c r="EF33" s="1048"/>
      <c r="EG33" s="1048"/>
      <c r="EH33" s="1048"/>
      <c r="EI33" s="1048"/>
      <c r="EJ33" s="1048"/>
      <c r="EK33" s="1048"/>
      <c r="EL33" s="1048"/>
      <c r="EM33" s="1048"/>
      <c r="EN33" s="1048"/>
      <c r="EO33" s="1048"/>
      <c r="EP33" s="1048"/>
      <c r="EQ33" s="1048"/>
      <c r="ER33" s="1048"/>
      <c r="ES33" s="1048"/>
      <c r="ET33" s="1048"/>
      <c r="EU33" s="1048"/>
      <c r="EV33" s="1048"/>
      <c r="EW33" s="1048"/>
      <c r="EX33" s="1048"/>
      <c r="EY33" s="1048"/>
      <c r="EZ33" s="1048"/>
      <c r="FA33" s="1048"/>
      <c r="FB33" s="1048"/>
      <c r="FC33" s="1048"/>
      <c r="FD33" s="1048"/>
      <c r="FE33" s="1048"/>
      <c r="FF33" s="1053"/>
      <c r="FG33" s="1053"/>
      <c r="FH33" s="1053"/>
      <c r="FI33" s="1053"/>
      <c r="FJ33" s="1053"/>
      <c r="FK33" s="1053"/>
      <c r="FL33" s="1053"/>
      <c r="FM33" s="1053"/>
      <c r="FN33" s="1053"/>
      <c r="FO33" s="1053"/>
      <c r="FP33" s="1053"/>
      <c r="FQ33" s="1053"/>
      <c r="FR33" s="1053"/>
      <c r="FS33" s="1053"/>
      <c r="FT33" s="1053"/>
      <c r="FU33" s="1053"/>
      <c r="FV33" s="1053"/>
      <c r="FW33" s="1053"/>
      <c r="FX33" s="1053"/>
      <c r="FY33" s="1053"/>
      <c r="FZ33" s="1053"/>
      <c r="GA33" s="1053"/>
      <c r="GB33" s="1053"/>
      <c r="GC33" s="1053"/>
      <c r="GD33" s="1053"/>
      <c r="GE33" s="1053"/>
      <c r="GF33" s="1053"/>
      <c r="GG33" s="1053"/>
      <c r="GH33" s="1053"/>
      <c r="GI33" s="1053"/>
      <c r="GJ33" s="1053"/>
      <c r="GK33" s="1053"/>
      <c r="GL33" s="1053"/>
      <c r="GM33" s="1053"/>
      <c r="GN33" s="1053"/>
      <c r="GO33" s="1053"/>
      <c r="GP33" s="1053"/>
      <c r="GQ33" s="1053"/>
      <c r="GR33" s="1053"/>
      <c r="GS33" s="1053"/>
      <c r="GT33" s="1053"/>
      <c r="GU33" s="1053"/>
      <c r="GV33" s="1053"/>
      <c r="GW33" s="1053"/>
      <c r="GX33" s="1053"/>
      <c r="GY33" s="1053"/>
      <c r="GZ33" s="1053"/>
      <c r="HA33" s="1053"/>
      <c r="HB33" s="1053"/>
      <c r="HC33" s="1053"/>
      <c r="HD33" s="1053"/>
      <c r="HE33" s="1053"/>
      <c r="HF33" s="1053"/>
      <c r="HG33" s="1053"/>
      <c r="HH33" s="1053"/>
      <c r="HI33" s="1053"/>
      <c r="HJ33" s="1053"/>
      <c r="HK33" s="1053"/>
      <c r="HL33" s="1053"/>
      <c r="HM33" s="1053"/>
      <c r="HN33" s="1053"/>
      <c r="HO33" s="1053"/>
      <c r="HP33" s="1053"/>
      <c r="HQ33" s="1053"/>
      <c r="HR33" s="1053"/>
      <c r="HS33" s="1053"/>
      <c r="HT33" s="1053"/>
      <c r="HU33" s="1053"/>
      <c r="HV33" s="1053"/>
      <c r="HW33" s="1053"/>
      <c r="HX33" s="1053"/>
      <c r="HY33" s="1053"/>
      <c r="HZ33" s="1053"/>
      <c r="IA33" s="1053"/>
      <c r="IB33" s="1053"/>
      <c r="IC33" s="1053"/>
      <c r="ID33" s="1053"/>
      <c r="IE33" s="1053"/>
      <c r="IF33" s="1053"/>
      <c r="IG33" s="1053"/>
      <c r="IH33" s="1053"/>
      <c r="II33" s="1053"/>
      <c r="IJ33" s="1053"/>
      <c r="IK33" s="1053"/>
      <c r="IL33" s="1053"/>
      <c r="IM33" s="1053"/>
      <c r="IN33" s="1053"/>
      <c r="IO33" s="1053"/>
      <c r="IP33" s="1053"/>
      <c r="IQ33" s="1053"/>
      <c r="IR33" s="1053"/>
      <c r="IS33" s="1053"/>
      <c r="IT33" s="1053"/>
      <c r="IU33" s="1053"/>
      <c r="IV33" s="1053"/>
      <c r="IW33" s="1053"/>
      <c r="IX33" s="1053"/>
    </row>
    <row r="34" spans="1:258" s="1054" customFormat="1" ht="15.75" customHeight="1" thickBot="1" x14ac:dyDescent="0.25">
      <c r="A34" s="1056"/>
      <c r="B34" s="1061"/>
      <c r="C34" s="1057"/>
      <c r="D34" s="1058"/>
      <c r="E34" s="1059"/>
      <c r="F34" s="1058"/>
      <c r="G34" s="1058"/>
      <c r="H34" s="1060"/>
      <c r="I34" s="1055"/>
      <c r="J34" s="1055"/>
      <c r="K34" s="1055"/>
      <c r="L34" s="1052"/>
      <c r="M34" s="1046"/>
      <c r="N34" s="1046"/>
      <c r="O34" s="1047"/>
      <c r="P34" s="1048"/>
      <c r="Q34" s="1048"/>
      <c r="R34" s="1048"/>
      <c r="S34" s="1048"/>
      <c r="T34" s="1048"/>
      <c r="U34" s="1048"/>
      <c r="V34" s="1048"/>
      <c r="W34" s="1048"/>
      <c r="X34" s="1048"/>
      <c r="Y34" s="1048"/>
      <c r="Z34" s="1048"/>
      <c r="AA34" s="1048"/>
      <c r="AB34" s="1048"/>
      <c r="AC34" s="1048"/>
      <c r="AD34" s="1048"/>
      <c r="AE34" s="1048"/>
      <c r="AF34" s="1048"/>
      <c r="AG34" s="1048"/>
      <c r="AH34" s="1048"/>
      <c r="AI34" s="1048"/>
      <c r="AJ34" s="1048"/>
      <c r="AK34" s="1048"/>
      <c r="AL34" s="1048"/>
      <c r="AM34" s="1048"/>
      <c r="AN34" s="1048"/>
      <c r="AO34" s="1048"/>
      <c r="AP34" s="1048"/>
      <c r="AQ34" s="1048"/>
      <c r="AR34" s="1048"/>
      <c r="AS34" s="1048"/>
      <c r="AT34" s="1048"/>
      <c r="AU34" s="1048"/>
      <c r="AV34" s="1048"/>
      <c r="AW34" s="1048"/>
      <c r="AX34" s="1048"/>
      <c r="AY34" s="1048"/>
      <c r="AZ34" s="1048"/>
      <c r="BA34" s="1048"/>
      <c r="BB34" s="1048"/>
      <c r="BC34" s="1048"/>
      <c r="BD34" s="1048"/>
      <c r="BE34" s="1048"/>
      <c r="BF34" s="1048"/>
      <c r="BG34" s="1048"/>
      <c r="BH34" s="1048"/>
      <c r="BI34" s="1048"/>
      <c r="BJ34" s="1048"/>
      <c r="BK34" s="1048"/>
      <c r="BL34" s="1048"/>
      <c r="BM34" s="1048"/>
      <c r="BN34" s="1048"/>
      <c r="BO34" s="1048"/>
      <c r="BP34" s="1048"/>
      <c r="BQ34" s="1048"/>
      <c r="BR34" s="1048"/>
      <c r="BS34" s="1048"/>
      <c r="BT34" s="1048"/>
      <c r="BU34" s="1048"/>
      <c r="BV34" s="1048"/>
      <c r="BW34" s="1048"/>
      <c r="BX34" s="1048"/>
      <c r="BY34" s="1048"/>
      <c r="BZ34" s="1048"/>
      <c r="CA34" s="1048"/>
      <c r="CB34" s="1048"/>
      <c r="CC34" s="1048"/>
      <c r="CD34" s="1048"/>
      <c r="CE34" s="1048"/>
      <c r="CF34" s="1048"/>
      <c r="CG34" s="1048"/>
      <c r="CH34" s="1048"/>
      <c r="CI34" s="1048"/>
      <c r="CJ34" s="1048"/>
      <c r="CK34" s="1048"/>
      <c r="CL34" s="1048"/>
      <c r="CM34" s="1048"/>
      <c r="CN34" s="1048"/>
      <c r="CO34" s="1048"/>
      <c r="CP34" s="1048"/>
      <c r="CQ34" s="1048"/>
      <c r="CR34" s="1048"/>
      <c r="CS34" s="1048"/>
      <c r="CT34" s="1048"/>
      <c r="CU34" s="1048"/>
      <c r="CV34" s="1048"/>
      <c r="CW34" s="1048"/>
      <c r="CX34" s="1048"/>
      <c r="CY34" s="1048"/>
      <c r="CZ34" s="1048"/>
      <c r="DA34" s="1048"/>
      <c r="DB34" s="1048"/>
      <c r="DC34" s="1048"/>
      <c r="DD34" s="1048"/>
      <c r="DE34" s="1048"/>
      <c r="DF34" s="1048"/>
      <c r="DG34" s="1048"/>
      <c r="DH34" s="1048"/>
      <c r="DI34" s="1048"/>
      <c r="DJ34" s="1048"/>
      <c r="DK34" s="1048"/>
      <c r="DL34" s="1048"/>
      <c r="DM34" s="1048"/>
      <c r="DN34" s="1048"/>
      <c r="DO34" s="1048"/>
      <c r="DP34" s="1048"/>
      <c r="DQ34" s="1048"/>
      <c r="DR34" s="1048"/>
      <c r="DS34" s="1048"/>
      <c r="DT34" s="1048"/>
      <c r="DU34" s="1048"/>
      <c r="DV34" s="1048"/>
      <c r="DW34" s="1048"/>
      <c r="DX34" s="1048"/>
      <c r="DY34" s="1048"/>
      <c r="DZ34" s="1048"/>
      <c r="EA34" s="1048"/>
      <c r="EB34" s="1048"/>
      <c r="EC34" s="1048"/>
      <c r="ED34" s="1048"/>
      <c r="EE34" s="1048"/>
      <c r="EF34" s="1048"/>
      <c r="EG34" s="1048"/>
      <c r="EH34" s="1048"/>
      <c r="EI34" s="1048"/>
      <c r="EJ34" s="1048"/>
      <c r="EK34" s="1048"/>
      <c r="EL34" s="1048"/>
      <c r="EM34" s="1048"/>
      <c r="EN34" s="1048"/>
      <c r="EO34" s="1048"/>
      <c r="EP34" s="1048"/>
      <c r="EQ34" s="1048"/>
      <c r="ER34" s="1048"/>
      <c r="ES34" s="1048"/>
      <c r="ET34" s="1048"/>
      <c r="EU34" s="1048"/>
      <c r="EV34" s="1048"/>
      <c r="EW34" s="1048"/>
      <c r="EX34" s="1048"/>
      <c r="EY34" s="1048"/>
      <c r="EZ34" s="1048"/>
      <c r="FA34" s="1048"/>
      <c r="FB34" s="1048"/>
      <c r="FC34" s="1048"/>
      <c r="FD34" s="1048"/>
      <c r="FE34" s="1048"/>
      <c r="FF34" s="1053"/>
      <c r="FG34" s="1053"/>
      <c r="FH34" s="1053"/>
      <c r="FI34" s="1053"/>
      <c r="FJ34" s="1053"/>
      <c r="FK34" s="1053"/>
      <c r="FL34" s="1053"/>
      <c r="FM34" s="1053"/>
      <c r="FN34" s="1053"/>
      <c r="FO34" s="1053"/>
      <c r="FP34" s="1053"/>
      <c r="FQ34" s="1053"/>
      <c r="FR34" s="1053"/>
      <c r="FS34" s="1053"/>
      <c r="FT34" s="1053"/>
      <c r="FU34" s="1053"/>
      <c r="FV34" s="1053"/>
      <c r="FW34" s="1053"/>
      <c r="FX34" s="1053"/>
      <c r="FY34" s="1053"/>
      <c r="FZ34" s="1053"/>
      <c r="GA34" s="1053"/>
      <c r="GB34" s="1053"/>
      <c r="GC34" s="1053"/>
      <c r="GD34" s="1053"/>
      <c r="GE34" s="1053"/>
      <c r="GF34" s="1053"/>
      <c r="GG34" s="1053"/>
      <c r="GH34" s="1053"/>
      <c r="GI34" s="1053"/>
      <c r="GJ34" s="1053"/>
      <c r="GK34" s="1053"/>
      <c r="GL34" s="1053"/>
      <c r="GM34" s="1053"/>
      <c r="GN34" s="1053"/>
      <c r="GO34" s="1053"/>
      <c r="GP34" s="1053"/>
      <c r="GQ34" s="1053"/>
      <c r="GR34" s="1053"/>
      <c r="GS34" s="1053"/>
      <c r="GT34" s="1053"/>
      <c r="GU34" s="1053"/>
      <c r="GV34" s="1053"/>
      <c r="GW34" s="1053"/>
      <c r="GX34" s="1053"/>
      <c r="GY34" s="1053"/>
      <c r="GZ34" s="1053"/>
      <c r="HA34" s="1053"/>
      <c r="HB34" s="1053"/>
      <c r="HC34" s="1053"/>
      <c r="HD34" s="1053"/>
      <c r="HE34" s="1053"/>
      <c r="HF34" s="1053"/>
      <c r="HG34" s="1053"/>
      <c r="HH34" s="1053"/>
      <c r="HI34" s="1053"/>
      <c r="HJ34" s="1053"/>
      <c r="HK34" s="1053"/>
      <c r="HL34" s="1053"/>
      <c r="HM34" s="1053"/>
      <c r="HN34" s="1053"/>
      <c r="HO34" s="1053"/>
      <c r="HP34" s="1053"/>
      <c r="HQ34" s="1053"/>
      <c r="HR34" s="1053"/>
      <c r="HS34" s="1053"/>
      <c r="HT34" s="1053"/>
      <c r="HU34" s="1053"/>
      <c r="HV34" s="1053"/>
      <c r="HW34" s="1053"/>
      <c r="HX34" s="1053"/>
      <c r="HY34" s="1053"/>
      <c r="HZ34" s="1053"/>
      <c r="IA34" s="1053"/>
      <c r="IB34" s="1053"/>
      <c r="IC34" s="1053"/>
      <c r="ID34" s="1053"/>
      <c r="IE34" s="1053"/>
      <c r="IF34" s="1053"/>
      <c r="IG34" s="1053"/>
      <c r="IH34" s="1053"/>
      <c r="II34" s="1053"/>
      <c r="IJ34" s="1053"/>
      <c r="IK34" s="1053"/>
      <c r="IL34" s="1053"/>
      <c r="IM34" s="1053"/>
      <c r="IN34" s="1053"/>
      <c r="IO34" s="1053"/>
      <c r="IP34" s="1053"/>
      <c r="IQ34" s="1053"/>
      <c r="IR34" s="1053"/>
      <c r="IS34" s="1053"/>
      <c r="IT34" s="1053"/>
      <c r="IU34" s="1053"/>
      <c r="IV34" s="1053"/>
      <c r="IW34" s="1053"/>
      <c r="IX34" s="1053"/>
    </row>
    <row r="35" spans="1:258" ht="20.100000000000001" customHeight="1" thickBot="1" x14ac:dyDescent="0.25">
      <c r="A35" s="929" t="s">
        <v>461</v>
      </c>
      <c r="B35" s="929" t="s">
        <v>462</v>
      </c>
      <c r="C35" s="45"/>
      <c r="D35" s="110"/>
      <c r="E35" s="111"/>
      <c r="F35" s="111"/>
      <c r="G35" s="112"/>
      <c r="H35" s="113"/>
      <c r="I35" s="113"/>
      <c r="J35" s="114"/>
      <c r="K35" s="114"/>
      <c r="L35" s="762"/>
      <c r="M35" s="776"/>
      <c r="N35" s="776"/>
    </row>
    <row r="36" spans="1:258" ht="17.100000000000001" customHeight="1" thickBot="1" x14ac:dyDescent="0.25">
      <c r="G36" s="98"/>
      <c r="H36" s="73"/>
      <c r="I36" s="83"/>
      <c r="J36" s="83"/>
      <c r="M36" s="774"/>
      <c r="N36" s="774"/>
    </row>
    <row r="37" spans="1:258" ht="35.1" customHeight="1" thickBot="1" x14ac:dyDescent="0.25">
      <c r="A37" s="115" t="s">
        <v>30</v>
      </c>
      <c r="B37" s="115" t="s">
        <v>31</v>
      </c>
      <c r="C37" s="116"/>
      <c r="D37" s="116"/>
      <c r="E37" s="116"/>
      <c r="F37" s="116"/>
      <c r="G37" s="116"/>
      <c r="H37" s="117" t="s">
        <v>32</v>
      </c>
      <c r="I37" s="118"/>
      <c r="J37" s="118"/>
      <c r="K37" s="119"/>
      <c r="L37" s="61"/>
      <c r="M37" s="775"/>
      <c r="N37" s="775"/>
      <c r="O37" s="728"/>
    </row>
    <row r="38" spans="1:258" s="104" customFormat="1" ht="15.75" customHeight="1" thickBot="1" x14ac:dyDescent="0.25">
      <c r="A38" s="120" t="s">
        <v>33</v>
      </c>
      <c r="B38" s="120" t="s">
        <v>34</v>
      </c>
      <c r="C38" s="121"/>
      <c r="D38" s="122">
        <v>61</v>
      </c>
      <c r="E38" s="95" t="s">
        <v>35</v>
      </c>
      <c r="F38" s="123"/>
      <c r="G38" s="108" t="s">
        <v>26</v>
      </c>
      <c r="H38" s="109"/>
      <c r="I38" s="124"/>
      <c r="J38" s="124"/>
      <c r="K38" s="125"/>
      <c r="L38" s="61"/>
      <c r="M38" s="775"/>
      <c r="N38" s="775"/>
      <c r="O38" s="729"/>
      <c r="P38" s="730"/>
      <c r="Q38" s="444"/>
    </row>
    <row r="39" spans="1:258" ht="17.100000000000001" customHeight="1" thickBot="1" x14ac:dyDescent="0.25">
      <c r="G39" s="98"/>
      <c r="H39" s="124"/>
      <c r="I39" s="124"/>
      <c r="J39" s="83"/>
      <c r="K39" s="83"/>
      <c r="M39" s="774"/>
      <c r="N39" s="774"/>
    </row>
    <row r="40" spans="1:258" ht="35.1" customHeight="1" thickBot="1" x14ac:dyDescent="0.25">
      <c r="A40" s="979" t="s">
        <v>436</v>
      </c>
      <c r="B40" s="979" t="s">
        <v>437</v>
      </c>
      <c r="C40" s="126"/>
      <c r="D40" s="127"/>
      <c r="E40" s="126"/>
      <c r="F40" s="126"/>
      <c r="G40" s="616"/>
      <c r="H40" s="980" t="s">
        <v>36</v>
      </c>
      <c r="I40" s="615" t="s">
        <v>37</v>
      </c>
      <c r="J40" s="83"/>
      <c r="K40" s="83"/>
      <c r="M40" s="774"/>
      <c r="N40" s="774"/>
    </row>
    <row r="41" spans="1:258" ht="15.75" customHeight="1" thickBot="1" x14ac:dyDescent="0.25">
      <c r="A41" s="981" t="s">
        <v>439</v>
      </c>
      <c r="B41" s="464" t="s">
        <v>438</v>
      </c>
      <c r="C41" s="130"/>
      <c r="D41" s="122">
        <v>45</v>
      </c>
      <c r="E41" s="95" t="s">
        <v>38</v>
      </c>
      <c r="F41" s="95"/>
      <c r="G41" s="131"/>
      <c r="H41" s="982"/>
      <c r="I41" s="983"/>
      <c r="J41" s="83"/>
      <c r="K41" s="83"/>
      <c r="M41" s="774"/>
      <c r="N41" s="774"/>
    </row>
    <row r="42" spans="1:258" ht="17.100000000000001" customHeight="1" x14ac:dyDescent="0.2">
      <c r="A42" s="50"/>
      <c r="B42" s="50"/>
      <c r="C42" s="51"/>
      <c r="D42" s="40"/>
      <c r="E42" s="41"/>
      <c r="F42" s="41"/>
      <c r="G42" s="98"/>
      <c r="H42" s="83"/>
      <c r="I42" s="83"/>
      <c r="J42" s="83"/>
      <c r="M42" s="774"/>
      <c r="N42" s="774"/>
    </row>
    <row r="43" spans="1:258" ht="17.100000000000001" customHeight="1" thickBot="1" x14ac:dyDescent="0.25">
      <c r="A43" s="50"/>
      <c r="B43" s="50"/>
      <c r="C43" s="51"/>
      <c r="D43" s="40"/>
      <c r="E43" s="41"/>
      <c r="F43" s="41"/>
      <c r="G43" s="98"/>
      <c r="H43" s="83"/>
      <c r="I43" s="83"/>
      <c r="J43" s="83"/>
      <c r="K43" s="83"/>
      <c r="M43" s="774"/>
      <c r="N43" s="774"/>
    </row>
    <row r="44" spans="1:258" ht="20.100000000000001" customHeight="1" thickBot="1" x14ac:dyDescent="0.25">
      <c r="A44" s="929" t="s">
        <v>464</v>
      </c>
      <c r="B44" s="929" t="s">
        <v>463</v>
      </c>
      <c r="C44" s="45"/>
      <c r="D44" s="110"/>
      <c r="E44" s="111"/>
      <c r="F44" s="111"/>
      <c r="G44" s="112"/>
      <c r="H44" s="113"/>
      <c r="I44" s="113"/>
      <c r="J44" s="114"/>
      <c r="K44" s="114"/>
      <c r="L44" s="762"/>
      <c r="M44" s="776"/>
      <c r="N44" s="776"/>
    </row>
    <row r="45" spans="1:258" ht="17.100000000000001" customHeight="1" thickBot="1" x14ac:dyDescent="0.25">
      <c r="A45" s="50"/>
      <c r="B45" s="50"/>
      <c r="C45" s="51"/>
      <c r="D45" s="40"/>
      <c r="E45" s="41"/>
      <c r="F45" s="41"/>
      <c r="G45" s="98"/>
      <c r="H45" s="133" t="str">
        <f>IF(SUM(H47:H49)=0," ",SUM(H47:H49))</f>
        <v xml:space="preserve"> </v>
      </c>
      <c r="I45" s="134" t="e">
        <f>IF(OBS_VO_4161.NAP.F_TOTAL-#NAME?=0," ",OBS_VO_4161.NAP.F_TOTAL-#NAME?)</f>
        <v>#NAME?</v>
      </c>
      <c r="J45" s="83"/>
      <c r="K45" s="83"/>
      <c r="M45" s="774"/>
      <c r="N45" s="774"/>
    </row>
    <row r="46" spans="1:258" ht="30" customHeight="1" thickBot="1" x14ac:dyDescent="0.25">
      <c r="A46" s="115" t="s">
        <v>39</v>
      </c>
      <c r="B46" s="115" t="s">
        <v>40</v>
      </c>
      <c r="C46" s="135"/>
      <c r="D46" s="135"/>
      <c r="E46" s="135"/>
      <c r="F46" s="135"/>
      <c r="G46" s="135"/>
      <c r="H46" s="136" t="s">
        <v>41</v>
      </c>
      <c r="I46" s="137"/>
      <c r="J46" s="125"/>
      <c r="K46" s="60"/>
      <c r="L46" s="61"/>
      <c r="M46" s="775"/>
      <c r="N46" s="775"/>
    </row>
    <row r="47" spans="1:258" s="104" customFormat="1" ht="17.100000000000001" customHeight="1" x14ac:dyDescent="0.2">
      <c r="A47" s="100" t="s">
        <v>42</v>
      </c>
      <c r="B47" s="505" t="s">
        <v>43</v>
      </c>
      <c r="C47" s="956"/>
      <c r="D47" s="957">
        <v>41</v>
      </c>
      <c r="E47" s="958" t="s">
        <v>44</v>
      </c>
      <c r="F47" s="958"/>
      <c r="G47" s="959" t="s">
        <v>45</v>
      </c>
      <c r="H47" s="960"/>
      <c r="I47" s="140"/>
      <c r="J47" s="141"/>
      <c r="K47" s="141"/>
      <c r="L47" s="142"/>
      <c r="M47" s="777"/>
      <c r="N47" s="777"/>
      <c r="O47" s="729"/>
      <c r="P47" s="730"/>
      <c r="Q47" s="444"/>
    </row>
    <row r="48" spans="1:258" s="104" customFormat="1" ht="17.100000000000001" customHeight="1" x14ac:dyDescent="0.2">
      <c r="A48" s="143" t="s">
        <v>46</v>
      </c>
      <c r="B48" s="649" t="s">
        <v>47</v>
      </c>
      <c r="C48" s="961"/>
      <c r="D48" s="962">
        <v>42</v>
      </c>
      <c r="E48" s="963" t="s">
        <v>44</v>
      </c>
      <c r="F48" s="963"/>
      <c r="G48" s="964" t="s">
        <v>45</v>
      </c>
      <c r="H48" s="965"/>
      <c r="I48" s="140"/>
      <c r="J48" s="141"/>
      <c r="K48" s="141"/>
      <c r="L48" s="142"/>
      <c r="M48" s="777"/>
      <c r="N48" s="777"/>
      <c r="O48" s="729"/>
      <c r="P48" s="730"/>
      <c r="Q48" s="444"/>
    </row>
    <row r="49" spans="1:258" s="104" customFormat="1" ht="17.100000000000001" customHeight="1" thickBot="1" x14ac:dyDescent="0.25">
      <c r="A49" s="101" t="s">
        <v>48</v>
      </c>
      <c r="B49" s="569" t="s">
        <v>49</v>
      </c>
      <c r="C49" s="966"/>
      <c r="D49" s="967">
        <v>43</v>
      </c>
      <c r="E49" s="968" t="s">
        <v>28</v>
      </c>
      <c r="F49" s="968" t="s">
        <v>44</v>
      </c>
      <c r="G49" s="969" t="s">
        <v>45</v>
      </c>
      <c r="H49" s="970"/>
      <c r="I49" s="140"/>
      <c r="J49" s="141"/>
      <c r="K49" s="141"/>
      <c r="L49" s="142"/>
      <c r="M49" s="777"/>
      <c r="N49" s="777"/>
      <c r="O49" s="729"/>
      <c r="P49" s="730"/>
      <c r="Q49" s="444"/>
    </row>
    <row r="50" spans="1:258" s="104" customFormat="1" ht="17.100000000000001" customHeight="1" thickBot="1" x14ac:dyDescent="0.25">
      <c r="A50" s="105" t="s">
        <v>50</v>
      </c>
      <c r="B50" s="105" t="s">
        <v>51</v>
      </c>
      <c r="C50" s="149"/>
      <c r="D50" s="122">
        <v>4161</v>
      </c>
      <c r="E50" s="150" t="s">
        <v>44</v>
      </c>
      <c r="F50" s="151"/>
      <c r="G50" s="152" t="s">
        <v>45</v>
      </c>
      <c r="H50" s="153" t="str">
        <f>IF(OBS_VO_41.F_TOTAL+OBS_VO_42.F_TOTAL+OBS_VO_43.a.F_TOTAL=0," ",OBS_VO_41.F_TOTAL+OBS_VO_42.F_TOTAL+OBS_VO_43.a.F_TOTAL)</f>
        <v xml:space="preserve"> </v>
      </c>
      <c r="I50" s="154"/>
      <c r="J50" s="141"/>
      <c r="K50" s="141"/>
      <c r="L50" s="142"/>
      <c r="M50" s="777"/>
      <c r="N50" s="777"/>
      <c r="O50" s="729"/>
      <c r="P50" s="730"/>
      <c r="Q50" s="444"/>
    </row>
    <row r="51" spans="1:258" ht="17.100000000000001" customHeight="1" thickBot="1" x14ac:dyDescent="0.25">
      <c r="A51" s="50"/>
      <c r="B51" s="50"/>
      <c r="C51" s="51"/>
      <c r="D51" s="40"/>
      <c r="E51" s="41"/>
      <c r="F51" s="41"/>
      <c r="G51" s="98"/>
      <c r="H51" s="134" t="e">
        <f>IF(SUM(#REF!)=0," ",SUM(#REF!))</f>
        <v>#REF!</v>
      </c>
      <c r="I51" s="73"/>
      <c r="J51" s="73"/>
      <c r="M51" s="774"/>
      <c r="N51" s="774"/>
    </row>
    <row r="52" spans="1:258" ht="30" customHeight="1" thickBot="1" x14ac:dyDescent="0.25">
      <c r="A52" s="115" t="s">
        <v>52</v>
      </c>
      <c r="B52" s="1313" t="s">
        <v>53</v>
      </c>
      <c r="C52" s="1314"/>
      <c r="D52" s="1314"/>
      <c r="E52" s="1314"/>
      <c r="F52" s="1314"/>
      <c r="G52" s="1315"/>
      <c r="H52" s="129" t="s">
        <v>54</v>
      </c>
      <c r="I52" s="155" t="s">
        <v>55</v>
      </c>
      <c r="J52" s="155" t="s">
        <v>56</v>
      </c>
      <c r="K52" s="83"/>
      <c r="M52" s="774"/>
      <c r="N52" s="774"/>
    </row>
    <row r="53" spans="1:258" s="104" customFormat="1" ht="17.100000000000001" customHeight="1" x14ac:dyDescent="0.2">
      <c r="A53" s="100" t="s">
        <v>57</v>
      </c>
      <c r="B53" s="100" t="s">
        <v>58</v>
      </c>
      <c r="C53" s="156"/>
      <c r="D53" s="157">
        <v>4144</v>
      </c>
      <c r="E53" s="139" t="s">
        <v>44</v>
      </c>
      <c r="F53" s="139"/>
      <c r="G53" s="166" t="s">
        <v>26</v>
      </c>
      <c r="H53" s="158"/>
      <c r="I53" s="159"/>
      <c r="J53" s="160"/>
      <c r="K53" s="124"/>
      <c r="L53" s="161"/>
      <c r="M53" s="778"/>
      <c r="N53" s="778"/>
      <c r="O53" s="729"/>
      <c r="P53" s="730"/>
      <c r="Q53" s="444"/>
    </row>
    <row r="54" spans="1:258" s="162" customFormat="1" ht="17.100000000000001" customHeight="1" thickBot="1" x14ac:dyDescent="0.25">
      <c r="A54" s="163" t="s">
        <v>59</v>
      </c>
      <c r="B54" s="163" t="s">
        <v>60</v>
      </c>
      <c r="C54" s="164"/>
      <c r="D54" s="165">
        <v>61</v>
      </c>
      <c r="E54" s="91" t="s">
        <v>44</v>
      </c>
      <c r="F54" s="91"/>
      <c r="G54" s="166" t="s">
        <v>26</v>
      </c>
      <c r="H54" s="167"/>
      <c r="I54" s="168"/>
      <c r="J54" s="168"/>
      <c r="K54" s="82"/>
      <c r="L54" s="169"/>
      <c r="M54" s="779"/>
      <c r="N54" s="779"/>
      <c r="O54" s="731"/>
      <c r="P54" s="716"/>
      <c r="Q54" s="445"/>
    </row>
    <row r="55" spans="1:258" ht="17.100000000000001" customHeight="1" thickBot="1" x14ac:dyDescent="0.25">
      <c r="A55" s="105" t="s">
        <v>61</v>
      </c>
      <c r="B55" s="105" t="s">
        <v>62</v>
      </c>
      <c r="C55" s="171"/>
      <c r="D55" s="172" t="s">
        <v>63</v>
      </c>
      <c r="E55" s="95" t="s">
        <v>44</v>
      </c>
      <c r="F55" s="95"/>
      <c r="G55" s="173" t="s">
        <v>26</v>
      </c>
      <c r="H55" s="128" t="str">
        <f>IF(SUM(H53:H54)=0," ",SUM(H53:H54))</f>
        <v xml:space="preserve"> </v>
      </c>
      <c r="I55" s="128" t="str">
        <f>IF(SUM(I53:I54)=0," ",SUM(I53:I54))</f>
        <v xml:space="preserve"> </v>
      </c>
      <c r="J55" s="174" t="str">
        <f>IF(SUM(J53:J54)=0," ",SUM(J53:J54))</f>
        <v xml:space="preserve"> </v>
      </c>
      <c r="K55" s="83"/>
      <c r="M55" s="774"/>
      <c r="N55" s="774"/>
    </row>
    <row r="56" spans="1:258" s="457" customFormat="1" ht="17.100000000000001" customHeight="1" x14ac:dyDescent="0.2">
      <c r="A56" s="604"/>
      <c r="B56" s="604"/>
      <c r="C56" s="606"/>
      <c r="D56" s="607"/>
      <c r="E56" s="481"/>
      <c r="F56" s="481"/>
      <c r="G56" s="482"/>
      <c r="H56" s="608"/>
      <c r="I56" s="608"/>
      <c r="J56" s="609"/>
      <c r="K56" s="610"/>
      <c r="L56" s="468"/>
      <c r="M56" s="774"/>
      <c r="N56" s="774"/>
      <c r="O56" s="726"/>
      <c r="P56" s="727"/>
      <c r="Q56" s="455"/>
      <c r="R56" s="456"/>
      <c r="S56" s="456"/>
      <c r="T56" s="456"/>
      <c r="U56" s="456"/>
      <c r="V56" s="456"/>
      <c r="W56" s="456"/>
      <c r="X56" s="456"/>
      <c r="Y56" s="456"/>
      <c r="Z56" s="456"/>
      <c r="AA56" s="456"/>
      <c r="AB56" s="456"/>
      <c r="AC56" s="456"/>
      <c r="AD56" s="456"/>
      <c r="AE56" s="456"/>
      <c r="AF56" s="456"/>
      <c r="AG56" s="456"/>
      <c r="AH56" s="456"/>
      <c r="AI56" s="456"/>
      <c r="AJ56" s="456"/>
      <c r="AK56" s="456"/>
      <c r="AL56" s="456"/>
      <c r="AM56" s="456"/>
      <c r="AN56" s="456"/>
      <c r="AO56" s="456"/>
      <c r="AP56" s="456"/>
      <c r="AQ56" s="456"/>
      <c r="AR56" s="456"/>
      <c r="AS56" s="456"/>
      <c r="AT56" s="456"/>
      <c r="AU56" s="456"/>
      <c r="AV56" s="456"/>
      <c r="AW56" s="456"/>
      <c r="AX56" s="456"/>
      <c r="AY56" s="456"/>
      <c r="AZ56" s="456"/>
      <c r="BA56" s="456"/>
      <c r="BB56" s="456"/>
      <c r="BC56" s="456"/>
      <c r="BD56" s="456"/>
      <c r="BE56" s="456"/>
      <c r="BF56" s="456"/>
      <c r="BG56" s="456"/>
      <c r="BH56" s="456"/>
      <c r="BI56" s="456"/>
      <c r="BJ56" s="456"/>
      <c r="BK56" s="456"/>
      <c r="BL56" s="456"/>
      <c r="BM56" s="456"/>
      <c r="BN56" s="456"/>
      <c r="BO56" s="456"/>
      <c r="BP56" s="456"/>
      <c r="BQ56" s="456"/>
      <c r="BR56" s="456"/>
      <c r="BS56" s="456"/>
      <c r="BT56" s="456"/>
      <c r="BU56" s="456"/>
      <c r="BV56" s="456"/>
      <c r="BW56" s="456"/>
      <c r="BX56" s="456"/>
      <c r="BY56" s="456"/>
      <c r="BZ56" s="456"/>
      <c r="CA56" s="456"/>
      <c r="CB56" s="456"/>
      <c r="CC56" s="456"/>
      <c r="CD56" s="456"/>
      <c r="CE56" s="456"/>
      <c r="CF56" s="456"/>
      <c r="CG56" s="456"/>
      <c r="CH56" s="456"/>
      <c r="CI56" s="456"/>
      <c r="CJ56" s="456"/>
      <c r="CK56" s="456"/>
      <c r="CL56" s="456"/>
      <c r="CM56" s="456"/>
      <c r="CN56" s="456"/>
      <c r="CO56" s="456"/>
      <c r="CP56" s="456"/>
      <c r="CQ56" s="456"/>
      <c r="CR56" s="456"/>
      <c r="CS56" s="456"/>
      <c r="CT56" s="456"/>
      <c r="CU56" s="456"/>
      <c r="CV56" s="456"/>
      <c r="CW56" s="456"/>
      <c r="CX56" s="456"/>
      <c r="CY56" s="456"/>
      <c r="CZ56" s="456"/>
      <c r="DA56" s="456"/>
      <c r="DB56" s="456"/>
      <c r="DC56" s="456"/>
      <c r="DD56" s="456"/>
      <c r="DE56" s="456"/>
      <c r="DF56" s="456"/>
      <c r="DG56" s="456"/>
      <c r="DH56" s="456"/>
      <c r="DI56" s="456"/>
      <c r="DJ56" s="456"/>
      <c r="DK56" s="456"/>
      <c r="DL56" s="456"/>
      <c r="DM56" s="456"/>
      <c r="DN56" s="456"/>
      <c r="DO56" s="456"/>
      <c r="DP56" s="456"/>
      <c r="DQ56" s="456"/>
      <c r="DR56" s="456"/>
      <c r="DS56" s="456"/>
      <c r="DT56" s="456"/>
      <c r="DU56" s="456"/>
      <c r="DV56" s="456"/>
      <c r="DW56" s="456"/>
      <c r="DX56" s="456"/>
      <c r="DY56" s="456"/>
      <c r="DZ56" s="456"/>
      <c r="EA56" s="456"/>
      <c r="EB56" s="456"/>
      <c r="EC56" s="456"/>
      <c r="ED56" s="456"/>
      <c r="EE56" s="456"/>
      <c r="EF56" s="456"/>
      <c r="EG56" s="456"/>
      <c r="EH56" s="456"/>
      <c r="EI56" s="456"/>
      <c r="EJ56" s="456"/>
      <c r="EK56" s="456"/>
      <c r="EL56" s="456"/>
      <c r="EM56" s="456"/>
      <c r="EN56" s="456"/>
      <c r="EO56" s="456"/>
      <c r="EP56" s="456"/>
      <c r="EQ56" s="456"/>
      <c r="ER56" s="456"/>
      <c r="ES56" s="456"/>
      <c r="ET56" s="456"/>
      <c r="EU56" s="456"/>
      <c r="EV56" s="456"/>
      <c r="EW56" s="456"/>
      <c r="EX56" s="456"/>
      <c r="EY56" s="456"/>
      <c r="EZ56" s="456"/>
      <c r="FA56" s="456"/>
      <c r="FB56" s="456"/>
      <c r="FC56" s="456"/>
      <c r="FD56" s="456"/>
      <c r="FE56" s="456"/>
      <c r="FF56" s="456"/>
      <c r="FG56" s="456"/>
      <c r="FH56" s="456"/>
      <c r="FI56" s="456"/>
      <c r="FJ56" s="456"/>
      <c r="FK56" s="456"/>
      <c r="FL56" s="456"/>
      <c r="FM56" s="456"/>
      <c r="FN56" s="456"/>
      <c r="FO56" s="456"/>
      <c r="FP56" s="456"/>
      <c r="FQ56" s="456"/>
      <c r="FR56" s="456"/>
      <c r="FS56" s="456"/>
      <c r="FT56" s="456"/>
      <c r="FU56" s="456"/>
      <c r="FV56" s="456"/>
      <c r="FW56" s="456"/>
      <c r="FX56" s="456"/>
      <c r="FY56" s="456"/>
      <c r="FZ56" s="456"/>
      <c r="GA56" s="456"/>
      <c r="GB56" s="456"/>
      <c r="GC56" s="456"/>
      <c r="GD56" s="456"/>
      <c r="GE56" s="456"/>
      <c r="GF56" s="456"/>
      <c r="GG56" s="456"/>
      <c r="GH56" s="456"/>
      <c r="GI56" s="456"/>
      <c r="GJ56" s="456"/>
      <c r="GK56" s="456"/>
      <c r="GL56" s="456"/>
      <c r="GM56" s="456"/>
      <c r="GN56" s="456"/>
      <c r="GO56" s="456"/>
      <c r="GP56" s="456"/>
      <c r="GQ56" s="456"/>
      <c r="GR56" s="456"/>
      <c r="GS56" s="456"/>
      <c r="GT56" s="456"/>
      <c r="GU56" s="456"/>
      <c r="GV56" s="456"/>
      <c r="GW56" s="456"/>
      <c r="GX56" s="456"/>
      <c r="GY56" s="456"/>
      <c r="GZ56" s="456"/>
      <c r="HA56" s="456"/>
      <c r="HB56" s="456"/>
      <c r="HC56" s="456"/>
      <c r="HD56" s="456"/>
      <c r="HE56" s="456"/>
      <c r="HF56" s="456"/>
      <c r="HG56" s="456"/>
      <c r="HH56" s="456"/>
      <c r="HI56" s="456"/>
      <c r="HJ56" s="456"/>
      <c r="HK56" s="456"/>
      <c r="HL56" s="456"/>
      <c r="HM56" s="456"/>
      <c r="HN56" s="456"/>
      <c r="HO56" s="456"/>
      <c r="HP56" s="456"/>
      <c r="HQ56" s="456"/>
      <c r="HR56" s="456"/>
      <c r="HS56" s="456"/>
      <c r="HT56" s="456"/>
      <c r="HU56" s="456"/>
      <c r="HV56" s="456"/>
      <c r="HW56" s="456"/>
      <c r="HX56" s="456"/>
      <c r="HY56" s="456"/>
      <c r="HZ56" s="456"/>
      <c r="IA56" s="456"/>
      <c r="IB56" s="456"/>
      <c r="IC56" s="456"/>
      <c r="ID56" s="456"/>
      <c r="IE56" s="456"/>
      <c r="IF56" s="456"/>
      <c r="IG56" s="456"/>
      <c r="IH56" s="456"/>
      <c r="II56" s="456"/>
      <c r="IJ56" s="456"/>
      <c r="IK56" s="456"/>
      <c r="IL56" s="456"/>
      <c r="IM56" s="456"/>
      <c r="IN56" s="456"/>
      <c r="IO56" s="456"/>
      <c r="IP56" s="456"/>
      <c r="IQ56" s="456"/>
      <c r="IR56" s="456"/>
      <c r="IS56" s="456"/>
      <c r="IT56" s="456"/>
      <c r="IU56" s="456"/>
      <c r="IV56" s="456"/>
      <c r="IW56" s="456"/>
      <c r="IX56" s="456"/>
    </row>
    <row r="57" spans="1:258" ht="17.100000000000001" customHeight="1" thickBot="1" x14ac:dyDescent="0.25">
      <c r="A57" s="50"/>
      <c r="B57" s="50"/>
      <c r="C57" s="51"/>
      <c r="D57" s="40"/>
      <c r="E57" s="41"/>
      <c r="F57" s="41"/>
      <c r="G57" s="98"/>
      <c r="H57" s="83"/>
      <c r="I57" s="83"/>
      <c r="J57" s="83"/>
      <c r="K57" s="83"/>
      <c r="M57" s="774"/>
      <c r="N57" s="774"/>
    </row>
    <row r="58" spans="1:258" ht="20.100000000000001" customHeight="1" thickBot="1" x14ac:dyDescent="0.25">
      <c r="A58" s="929" t="s">
        <v>465</v>
      </c>
      <c r="B58" s="929" t="s">
        <v>466</v>
      </c>
      <c r="C58" s="45"/>
      <c r="D58" s="110"/>
      <c r="E58" s="111"/>
      <c r="F58" s="111"/>
      <c r="G58" s="112"/>
      <c r="H58" s="113"/>
      <c r="I58" s="113"/>
      <c r="J58" s="114"/>
      <c r="K58" s="114"/>
      <c r="L58" s="762"/>
      <c r="M58" s="776"/>
      <c r="N58" s="776"/>
    </row>
    <row r="59" spans="1:258" ht="17.100000000000001" customHeight="1" thickBot="1" x14ac:dyDescent="0.25">
      <c r="A59" s="50"/>
      <c r="B59" s="50"/>
      <c r="C59" s="51"/>
      <c r="D59" s="40"/>
      <c r="E59" s="41"/>
      <c r="F59" s="41"/>
      <c r="G59" s="98"/>
      <c r="H59" s="133" t="str">
        <f>IF(SUM(H61:H63)=0," ",SUM(H61:H63))</f>
        <v xml:space="preserve"> </v>
      </c>
      <c r="I59" s="134" t="e">
        <f>IF(OBS_VO_4161.NAP.M_TOTAL-#NAME?=0," ",OBS_VO_4161.NAP.M_TOTAL-#NAME?)</f>
        <v>#NAME?</v>
      </c>
      <c r="J59" s="175"/>
      <c r="M59" s="774"/>
      <c r="N59" s="774"/>
    </row>
    <row r="60" spans="1:258" ht="40.5" customHeight="1" thickBot="1" x14ac:dyDescent="0.25">
      <c r="A60" s="176" t="s">
        <v>64</v>
      </c>
      <c r="B60" s="176" t="s">
        <v>65</v>
      </c>
      <c r="C60" s="177"/>
      <c r="D60" s="177"/>
      <c r="E60" s="177"/>
      <c r="F60" s="177"/>
      <c r="G60" s="177"/>
      <c r="H60" s="178" t="s">
        <v>66</v>
      </c>
      <c r="I60" s="179"/>
      <c r="J60" s="118"/>
      <c r="K60" s="119"/>
      <c r="L60" s="61"/>
      <c r="M60" s="775"/>
      <c r="N60" s="775"/>
    </row>
    <row r="61" spans="1:258" ht="17.100000000000001" customHeight="1" x14ac:dyDescent="0.2">
      <c r="A61" s="100" t="s">
        <v>42</v>
      </c>
      <c r="B61" s="505" t="s">
        <v>43</v>
      </c>
      <c r="C61" s="971"/>
      <c r="D61" s="957">
        <v>41</v>
      </c>
      <c r="E61" s="972" t="s">
        <v>67</v>
      </c>
      <c r="F61" s="972"/>
      <c r="G61" s="973" t="s">
        <v>45</v>
      </c>
      <c r="H61" s="898"/>
      <c r="I61" s="140"/>
      <c r="J61" s="73"/>
      <c r="K61" s="125"/>
      <c r="L61" s="61"/>
      <c r="M61" s="775"/>
      <c r="N61" s="775"/>
    </row>
    <row r="62" spans="1:258" ht="17.100000000000001" customHeight="1" x14ac:dyDescent="0.2">
      <c r="A62" s="143" t="s">
        <v>46</v>
      </c>
      <c r="B62" s="649" t="s">
        <v>47</v>
      </c>
      <c r="C62" s="974"/>
      <c r="D62" s="962">
        <v>42</v>
      </c>
      <c r="E62" s="975" t="s">
        <v>67</v>
      </c>
      <c r="F62" s="975"/>
      <c r="G62" s="976" t="s">
        <v>45</v>
      </c>
      <c r="H62" s="977"/>
      <c r="I62" s="140"/>
      <c r="J62" s="73"/>
      <c r="K62" s="125"/>
      <c r="L62" s="61"/>
      <c r="M62" s="775"/>
      <c r="N62" s="775"/>
    </row>
    <row r="63" spans="1:258" ht="17.100000000000001" customHeight="1" thickBot="1" x14ac:dyDescent="0.25">
      <c r="A63" s="101" t="s">
        <v>48</v>
      </c>
      <c r="B63" s="569" t="s">
        <v>49</v>
      </c>
      <c r="C63" s="966"/>
      <c r="D63" s="967">
        <v>43</v>
      </c>
      <c r="E63" s="978" t="s">
        <v>28</v>
      </c>
      <c r="F63" s="978" t="s">
        <v>67</v>
      </c>
      <c r="G63" s="976" t="s">
        <v>45</v>
      </c>
      <c r="H63" s="977"/>
      <c r="I63" s="140"/>
      <c r="J63" s="73"/>
      <c r="K63" s="125"/>
      <c r="L63" s="61"/>
      <c r="M63" s="775"/>
      <c r="N63" s="775"/>
    </row>
    <row r="64" spans="1:258" ht="17.100000000000001" customHeight="1" thickBot="1" x14ac:dyDescent="0.25">
      <c r="A64" s="105" t="s">
        <v>68</v>
      </c>
      <c r="B64" s="105" t="s">
        <v>69</v>
      </c>
      <c r="C64" s="171"/>
      <c r="D64" s="172" t="s">
        <v>63</v>
      </c>
      <c r="E64" s="95" t="s">
        <v>67</v>
      </c>
      <c r="F64" s="182"/>
      <c r="G64" s="183" t="s">
        <v>45</v>
      </c>
      <c r="H64" s="128" t="str">
        <f>IF(SUM(H61:H63)=0," ",SUM(H61:H63))</f>
        <v xml:space="preserve"> </v>
      </c>
      <c r="I64" s="184"/>
      <c r="J64" s="73"/>
      <c r="K64" s="125"/>
      <c r="L64" s="61"/>
      <c r="M64" s="775"/>
      <c r="N64" s="775"/>
    </row>
    <row r="65" spans="1:258" ht="17.100000000000001" customHeight="1" thickBot="1" x14ac:dyDescent="0.25">
      <c r="A65" s="50"/>
      <c r="B65" s="50"/>
      <c r="C65" s="51"/>
      <c r="D65" s="40"/>
      <c r="E65" s="41"/>
      <c r="F65" s="41"/>
      <c r="G65" s="98"/>
      <c r="H65" s="83"/>
      <c r="I65" s="83"/>
      <c r="J65" s="83"/>
      <c r="M65" s="774"/>
      <c r="N65" s="774"/>
    </row>
    <row r="66" spans="1:258" ht="30" customHeight="1" thickBot="1" x14ac:dyDescent="0.25">
      <c r="A66" s="176" t="s">
        <v>70</v>
      </c>
      <c r="B66" s="1322" t="s">
        <v>71</v>
      </c>
      <c r="C66" s="1323"/>
      <c r="D66" s="1323"/>
      <c r="E66" s="1323"/>
      <c r="F66" s="1323"/>
      <c r="G66" s="1324"/>
      <c r="H66" s="129" t="s">
        <v>54</v>
      </c>
      <c r="I66" s="155" t="s">
        <v>55</v>
      </c>
      <c r="J66" s="155" t="s">
        <v>56</v>
      </c>
      <c r="K66" s="83"/>
      <c r="M66" s="774"/>
      <c r="N66" s="774"/>
    </row>
    <row r="67" spans="1:258" ht="17.100000000000001" customHeight="1" x14ac:dyDescent="0.2">
      <c r="A67" s="100" t="s">
        <v>57</v>
      </c>
      <c r="B67" s="100" t="s">
        <v>58</v>
      </c>
      <c r="C67" s="68"/>
      <c r="D67" s="157">
        <v>4144</v>
      </c>
      <c r="E67" s="139" t="s">
        <v>67</v>
      </c>
      <c r="F67" s="70"/>
      <c r="G67" s="185" t="s">
        <v>26</v>
      </c>
      <c r="H67" s="186"/>
      <c r="I67" s="160"/>
      <c r="J67" s="160"/>
      <c r="K67" s="73"/>
      <c r="M67" s="774"/>
      <c r="N67" s="774"/>
    </row>
    <row r="68" spans="1:258" s="162" customFormat="1" ht="17.100000000000001" customHeight="1" x14ac:dyDescent="0.2">
      <c r="A68" s="101" t="s">
        <v>72</v>
      </c>
      <c r="B68" s="101" t="s">
        <v>60</v>
      </c>
      <c r="C68" s="85"/>
      <c r="D68" s="146">
        <v>61</v>
      </c>
      <c r="E68" s="87" t="s">
        <v>67</v>
      </c>
      <c r="F68" s="87"/>
      <c r="G68" s="88" t="s">
        <v>26</v>
      </c>
      <c r="H68" s="187"/>
      <c r="I68" s="187"/>
      <c r="J68" s="188"/>
      <c r="K68" s="82"/>
      <c r="L68" s="169"/>
      <c r="M68" s="779"/>
      <c r="N68" s="779"/>
      <c r="O68" s="731"/>
      <c r="P68" s="716"/>
      <c r="Q68" s="445"/>
    </row>
    <row r="69" spans="1:258" s="170" customFormat="1" ht="17.100000000000001" customHeight="1" thickBot="1" x14ac:dyDescent="0.25">
      <c r="A69" s="189" t="s">
        <v>73</v>
      </c>
      <c r="B69" s="474" t="s">
        <v>284</v>
      </c>
      <c r="C69" s="74"/>
      <c r="D69" s="190" t="s">
        <v>74</v>
      </c>
      <c r="E69" s="76" t="s">
        <v>67</v>
      </c>
      <c r="F69" s="76" t="s">
        <v>3</v>
      </c>
      <c r="G69" s="77" t="s">
        <v>26</v>
      </c>
      <c r="H69" s="191"/>
      <c r="I69" s="192"/>
      <c r="J69" s="193"/>
      <c r="K69" s="194"/>
      <c r="L69" s="195"/>
      <c r="M69" s="780"/>
      <c r="N69" s="780"/>
      <c r="O69" s="732"/>
      <c r="P69" s="716"/>
      <c r="Q69" s="446"/>
    </row>
    <row r="70" spans="1:258" ht="17.100000000000001" customHeight="1" thickBot="1" x14ac:dyDescent="0.25">
      <c r="A70" s="196" t="s">
        <v>75</v>
      </c>
      <c r="B70" s="196" t="s">
        <v>76</v>
      </c>
      <c r="C70" s="197"/>
      <c r="D70" s="172" t="s">
        <v>63</v>
      </c>
      <c r="E70" s="95" t="s">
        <v>67</v>
      </c>
      <c r="F70" s="182" t="s">
        <v>3</v>
      </c>
      <c r="G70" s="131" t="s">
        <v>26</v>
      </c>
      <c r="H70" s="128" t="str">
        <f>IF(H67+H68+H69=0," ",H67+H68+H69)</f>
        <v xml:space="preserve"> </v>
      </c>
      <c r="I70" s="128" t="str">
        <f>IF(I67+I68+I69=0," ",I67+I68+I69)</f>
        <v xml:space="preserve"> </v>
      </c>
      <c r="J70" s="128" t="str">
        <f>IF(J67+J68+J69=0," ",J67+J68+J69)</f>
        <v xml:space="preserve"> </v>
      </c>
      <c r="K70" s="83"/>
      <c r="M70" s="774"/>
      <c r="N70" s="774"/>
    </row>
    <row r="71" spans="1:258" ht="17.100000000000001" customHeight="1" x14ac:dyDescent="0.2">
      <c r="A71" s="520" t="s">
        <v>290</v>
      </c>
      <c r="B71" s="493" t="s">
        <v>430</v>
      </c>
      <c r="C71" s="51"/>
      <c r="D71" s="40"/>
      <c r="E71" s="41"/>
      <c r="F71" s="41"/>
      <c r="G71" s="98"/>
      <c r="H71" s="83"/>
      <c r="I71" s="83"/>
      <c r="J71" s="83"/>
      <c r="K71" s="83"/>
      <c r="M71" s="774"/>
      <c r="N71" s="774"/>
    </row>
    <row r="72" spans="1:258" s="457" customFormat="1" ht="17.100000000000001" customHeight="1" x14ac:dyDescent="0.2">
      <c r="A72" s="520"/>
      <c r="B72" s="611"/>
      <c r="C72" s="612"/>
      <c r="D72" s="613"/>
      <c r="E72" s="614"/>
      <c r="F72" s="614"/>
      <c r="G72" s="512"/>
      <c r="H72" s="610"/>
      <c r="I72" s="610"/>
      <c r="J72" s="610"/>
      <c r="K72" s="610"/>
      <c r="L72" s="468"/>
      <c r="M72" s="774"/>
      <c r="N72" s="774"/>
      <c r="O72" s="726"/>
      <c r="P72" s="727"/>
      <c r="Q72" s="455"/>
      <c r="R72" s="456"/>
      <c r="S72" s="456"/>
      <c r="T72" s="456"/>
      <c r="U72" s="456"/>
      <c r="V72" s="456"/>
      <c r="W72" s="456"/>
      <c r="X72" s="456"/>
      <c r="Y72" s="456"/>
      <c r="Z72" s="456"/>
      <c r="AA72" s="456"/>
      <c r="AB72" s="456"/>
      <c r="AC72" s="456"/>
      <c r="AD72" s="456"/>
      <c r="AE72" s="456"/>
      <c r="AF72" s="456"/>
      <c r="AG72" s="456"/>
      <c r="AH72" s="456"/>
      <c r="AI72" s="456"/>
      <c r="AJ72" s="456"/>
      <c r="AK72" s="456"/>
      <c r="AL72" s="456"/>
      <c r="AM72" s="456"/>
      <c r="AN72" s="456"/>
      <c r="AO72" s="456"/>
      <c r="AP72" s="456"/>
      <c r="AQ72" s="456"/>
      <c r="AR72" s="456"/>
      <c r="AS72" s="456"/>
      <c r="AT72" s="456"/>
      <c r="AU72" s="456"/>
      <c r="AV72" s="456"/>
      <c r="AW72" s="456"/>
      <c r="AX72" s="456"/>
      <c r="AY72" s="456"/>
      <c r="AZ72" s="456"/>
      <c r="BA72" s="456"/>
      <c r="BB72" s="456"/>
      <c r="BC72" s="456"/>
      <c r="BD72" s="456"/>
      <c r="BE72" s="456"/>
      <c r="BF72" s="456"/>
      <c r="BG72" s="456"/>
      <c r="BH72" s="456"/>
      <c r="BI72" s="456"/>
      <c r="BJ72" s="456"/>
      <c r="BK72" s="456"/>
      <c r="BL72" s="456"/>
      <c r="BM72" s="456"/>
      <c r="BN72" s="456"/>
      <c r="BO72" s="456"/>
      <c r="BP72" s="456"/>
      <c r="BQ72" s="456"/>
      <c r="BR72" s="456"/>
      <c r="BS72" s="456"/>
      <c r="BT72" s="456"/>
      <c r="BU72" s="456"/>
      <c r="BV72" s="456"/>
      <c r="BW72" s="456"/>
      <c r="BX72" s="456"/>
      <c r="BY72" s="456"/>
      <c r="BZ72" s="456"/>
      <c r="CA72" s="456"/>
      <c r="CB72" s="456"/>
      <c r="CC72" s="456"/>
      <c r="CD72" s="456"/>
      <c r="CE72" s="456"/>
      <c r="CF72" s="456"/>
      <c r="CG72" s="456"/>
      <c r="CH72" s="456"/>
      <c r="CI72" s="456"/>
      <c r="CJ72" s="456"/>
      <c r="CK72" s="456"/>
      <c r="CL72" s="456"/>
      <c r="CM72" s="456"/>
      <c r="CN72" s="456"/>
      <c r="CO72" s="456"/>
      <c r="CP72" s="456"/>
      <c r="CQ72" s="456"/>
      <c r="CR72" s="456"/>
      <c r="CS72" s="456"/>
      <c r="CT72" s="456"/>
      <c r="CU72" s="456"/>
      <c r="CV72" s="456"/>
      <c r="CW72" s="456"/>
      <c r="CX72" s="456"/>
      <c r="CY72" s="456"/>
      <c r="CZ72" s="456"/>
      <c r="DA72" s="456"/>
      <c r="DB72" s="456"/>
      <c r="DC72" s="456"/>
      <c r="DD72" s="456"/>
      <c r="DE72" s="456"/>
      <c r="DF72" s="456"/>
      <c r="DG72" s="456"/>
      <c r="DH72" s="456"/>
      <c r="DI72" s="456"/>
      <c r="DJ72" s="456"/>
      <c r="DK72" s="456"/>
      <c r="DL72" s="456"/>
      <c r="DM72" s="456"/>
      <c r="DN72" s="456"/>
      <c r="DO72" s="456"/>
      <c r="DP72" s="456"/>
      <c r="DQ72" s="456"/>
      <c r="DR72" s="456"/>
      <c r="DS72" s="456"/>
      <c r="DT72" s="456"/>
      <c r="DU72" s="456"/>
      <c r="DV72" s="456"/>
      <c r="DW72" s="456"/>
      <c r="DX72" s="456"/>
      <c r="DY72" s="456"/>
      <c r="DZ72" s="456"/>
      <c r="EA72" s="456"/>
      <c r="EB72" s="456"/>
      <c r="EC72" s="456"/>
      <c r="ED72" s="456"/>
      <c r="EE72" s="456"/>
      <c r="EF72" s="456"/>
      <c r="EG72" s="456"/>
      <c r="EH72" s="456"/>
      <c r="EI72" s="456"/>
      <c r="EJ72" s="456"/>
      <c r="EK72" s="456"/>
      <c r="EL72" s="456"/>
      <c r="EM72" s="456"/>
      <c r="EN72" s="456"/>
      <c r="EO72" s="456"/>
      <c r="EP72" s="456"/>
      <c r="EQ72" s="456"/>
      <c r="ER72" s="456"/>
      <c r="ES72" s="456"/>
      <c r="ET72" s="456"/>
      <c r="EU72" s="456"/>
      <c r="EV72" s="456"/>
      <c r="EW72" s="456"/>
      <c r="EX72" s="456"/>
      <c r="EY72" s="456"/>
      <c r="EZ72" s="456"/>
      <c r="FA72" s="456"/>
      <c r="FB72" s="456"/>
      <c r="FC72" s="456"/>
      <c r="FD72" s="456"/>
      <c r="FE72" s="456"/>
      <c r="FF72" s="456"/>
      <c r="FG72" s="456"/>
      <c r="FH72" s="456"/>
      <c r="FI72" s="456"/>
      <c r="FJ72" s="456"/>
      <c r="FK72" s="456"/>
      <c r="FL72" s="456"/>
      <c r="FM72" s="456"/>
      <c r="FN72" s="456"/>
      <c r="FO72" s="456"/>
      <c r="FP72" s="456"/>
      <c r="FQ72" s="456"/>
      <c r="FR72" s="456"/>
      <c r="FS72" s="456"/>
      <c r="FT72" s="456"/>
      <c r="FU72" s="456"/>
      <c r="FV72" s="456"/>
      <c r="FW72" s="456"/>
      <c r="FX72" s="456"/>
      <c r="FY72" s="456"/>
      <c r="FZ72" s="456"/>
      <c r="GA72" s="456"/>
      <c r="GB72" s="456"/>
      <c r="GC72" s="456"/>
      <c r="GD72" s="456"/>
      <c r="GE72" s="456"/>
      <c r="GF72" s="456"/>
      <c r="GG72" s="456"/>
      <c r="GH72" s="456"/>
      <c r="GI72" s="456"/>
      <c r="GJ72" s="456"/>
      <c r="GK72" s="456"/>
      <c r="GL72" s="456"/>
      <c r="GM72" s="456"/>
      <c r="GN72" s="456"/>
      <c r="GO72" s="456"/>
      <c r="GP72" s="456"/>
      <c r="GQ72" s="456"/>
      <c r="GR72" s="456"/>
      <c r="GS72" s="456"/>
      <c r="GT72" s="456"/>
      <c r="GU72" s="456"/>
      <c r="GV72" s="456"/>
      <c r="GW72" s="456"/>
      <c r="GX72" s="456"/>
      <c r="GY72" s="456"/>
      <c r="GZ72" s="456"/>
      <c r="HA72" s="456"/>
      <c r="HB72" s="456"/>
      <c r="HC72" s="456"/>
      <c r="HD72" s="456"/>
      <c r="HE72" s="456"/>
      <c r="HF72" s="456"/>
      <c r="HG72" s="456"/>
      <c r="HH72" s="456"/>
      <c r="HI72" s="456"/>
      <c r="HJ72" s="456"/>
      <c r="HK72" s="456"/>
      <c r="HL72" s="456"/>
      <c r="HM72" s="456"/>
      <c r="HN72" s="456"/>
      <c r="HO72" s="456"/>
      <c r="HP72" s="456"/>
      <c r="HQ72" s="456"/>
      <c r="HR72" s="456"/>
      <c r="HS72" s="456"/>
      <c r="HT72" s="456"/>
      <c r="HU72" s="456"/>
      <c r="HV72" s="456"/>
      <c r="HW72" s="456"/>
      <c r="HX72" s="456"/>
      <c r="HY72" s="456"/>
      <c r="HZ72" s="456"/>
      <c r="IA72" s="456"/>
      <c r="IB72" s="456"/>
      <c r="IC72" s="456"/>
      <c r="ID72" s="456"/>
      <c r="IE72" s="456"/>
      <c r="IF72" s="456"/>
      <c r="IG72" s="456"/>
      <c r="IH72" s="456"/>
      <c r="II72" s="456"/>
      <c r="IJ72" s="456"/>
      <c r="IK72" s="456"/>
      <c r="IL72" s="456"/>
      <c r="IM72" s="456"/>
      <c r="IN72" s="456"/>
      <c r="IO72" s="456"/>
      <c r="IP72" s="456"/>
      <c r="IQ72" s="456"/>
      <c r="IR72" s="456"/>
      <c r="IS72" s="456"/>
      <c r="IT72" s="456"/>
      <c r="IU72" s="456"/>
      <c r="IV72" s="456"/>
      <c r="IW72" s="456"/>
      <c r="IX72" s="456"/>
    </row>
    <row r="73" spans="1:258" ht="17.100000000000001" customHeight="1" thickBot="1" x14ac:dyDescent="0.25">
      <c r="G73" s="98"/>
      <c r="H73" s="73"/>
      <c r="I73" s="83"/>
      <c r="J73" s="83"/>
      <c r="K73" s="83"/>
      <c r="M73" s="774"/>
      <c r="N73" s="774"/>
    </row>
    <row r="74" spans="1:258" s="33" customFormat="1" ht="20.100000000000001" customHeight="1" thickBot="1" x14ac:dyDescent="0.25">
      <c r="A74" s="929" t="s">
        <v>467</v>
      </c>
      <c r="B74" s="929" t="s">
        <v>468</v>
      </c>
      <c r="C74" s="45"/>
      <c r="D74" s="198"/>
      <c r="E74" s="199"/>
      <c r="F74" s="199"/>
      <c r="G74" s="200"/>
      <c r="H74" s="201"/>
      <c r="I74" s="201"/>
      <c r="J74" s="201"/>
      <c r="K74" s="201"/>
      <c r="L74" s="763"/>
      <c r="M74" s="781"/>
      <c r="N74" s="781"/>
      <c r="O74" s="733"/>
      <c r="P74" s="734"/>
      <c r="Q74" s="447"/>
      <c r="R74" s="2"/>
    </row>
    <row r="75" spans="1:258" ht="15.75" customHeight="1" x14ac:dyDescent="0.2">
      <c r="A75" s="99"/>
      <c r="B75" s="99"/>
      <c r="C75" s="79"/>
      <c r="H75" s="73"/>
      <c r="I75" s="73"/>
      <c r="J75" s="73"/>
      <c r="K75" s="73"/>
      <c r="M75" s="774"/>
      <c r="N75" s="774"/>
    </row>
    <row r="76" spans="1:258" s="99" customFormat="1" ht="23.1" customHeight="1" x14ac:dyDescent="0.2">
      <c r="A76" s="203" t="s">
        <v>77</v>
      </c>
      <c r="B76" s="203" t="s">
        <v>78</v>
      </c>
      <c r="C76" s="204"/>
      <c r="D76" s="203"/>
      <c r="E76" s="204"/>
      <c r="F76" s="204"/>
      <c r="G76" s="205"/>
      <c r="H76" s="82"/>
      <c r="I76" s="73"/>
      <c r="J76" s="73"/>
      <c r="K76" s="73"/>
      <c r="L76" s="79"/>
      <c r="M76" s="774"/>
      <c r="N76" s="774"/>
      <c r="O76" s="715"/>
      <c r="P76" s="716"/>
      <c r="Q76" s="439"/>
    </row>
    <row r="77" spans="1:258" s="99" customFormat="1" ht="17.100000000000001" customHeight="1" thickBot="1" x14ac:dyDescent="0.25">
      <c r="A77" s="206"/>
      <c r="B77" s="206"/>
      <c r="C77" s="207"/>
      <c r="D77" s="208"/>
      <c r="E77" s="98"/>
      <c r="F77" s="98"/>
      <c r="G77" s="209"/>
      <c r="H77" s="82"/>
      <c r="I77" s="73"/>
      <c r="J77" s="73"/>
      <c r="K77" s="73"/>
      <c r="L77" s="79"/>
      <c r="M77" s="774"/>
      <c r="N77" s="774"/>
      <c r="O77" s="715"/>
      <c r="P77" s="716"/>
      <c r="Q77" s="439"/>
    </row>
    <row r="78" spans="1:258" ht="23.1" customHeight="1" thickBot="1" x14ac:dyDescent="0.25">
      <c r="A78" s="210" t="s">
        <v>79</v>
      </c>
      <c r="B78" s="210" t="s">
        <v>80</v>
      </c>
      <c r="C78" s="211"/>
      <c r="D78" s="210"/>
      <c r="E78" s="211"/>
      <c r="F78" s="211"/>
      <c r="G78" s="212"/>
      <c r="H78" s="213" t="s">
        <v>81</v>
      </c>
      <c r="I78" s="128" t="s">
        <v>55</v>
      </c>
      <c r="J78" s="128" t="s">
        <v>56</v>
      </c>
      <c r="K78" s="83"/>
      <c r="M78" s="774"/>
      <c r="N78" s="774"/>
    </row>
    <row r="79" spans="1:258" ht="17.100000000000001" customHeight="1" x14ac:dyDescent="0.2">
      <c r="A79" s="214" t="s">
        <v>82</v>
      </c>
      <c r="B79" s="214" t="s">
        <v>83</v>
      </c>
      <c r="C79" s="215" t="s">
        <v>84</v>
      </c>
      <c r="D79" s="216">
        <v>11</v>
      </c>
      <c r="E79" s="70" t="s">
        <v>85</v>
      </c>
      <c r="F79" s="70"/>
      <c r="G79" s="71" t="s">
        <v>27</v>
      </c>
      <c r="H79" s="217"/>
      <c r="I79" s="81"/>
      <c r="J79" s="72"/>
      <c r="L79" s="218">
        <f>H79-I79-J79</f>
        <v>0</v>
      </c>
      <c r="M79" s="782"/>
      <c r="N79" s="782"/>
    </row>
    <row r="80" spans="1:258" ht="36.75" customHeight="1" x14ac:dyDescent="0.2">
      <c r="A80" s="565" t="s">
        <v>86</v>
      </c>
      <c r="B80" s="219" t="s">
        <v>87</v>
      </c>
      <c r="C80" s="220" t="s">
        <v>84</v>
      </c>
      <c r="D80" s="221">
        <v>11</v>
      </c>
      <c r="E80" s="180" t="s">
        <v>85</v>
      </c>
      <c r="F80" s="222">
        <v>1</v>
      </c>
      <c r="G80" s="181" t="s">
        <v>27</v>
      </c>
      <c r="H80" s="102"/>
      <c r="I80" s="89"/>
      <c r="J80" s="223"/>
      <c r="K80" s="73"/>
      <c r="L80" s="218">
        <f t="shared" ref="L80:L88" si="0">H80-I80-J80</f>
        <v>0</v>
      </c>
      <c r="M80" s="782"/>
      <c r="N80" s="782"/>
    </row>
    <row r="81" spans="1:258" ht="17.100000000000001" customHeight="1" x14ac:dyDescent="0.2">
      <c r="A81" s="84" t="s">
        <v>88</v>
      </c>
      <c r="B81" s="84" t="s">
        <v>89</v>
      </c>
      <c r="C81" s="224" t="s">
        <v>84</v>
      </c>
      <c r="D81" s="225">
        <v>11</v>
      </c>
      <c r="E81" s="87" t="s">
        <v>28</v>
      </c>
      <c r="F81" s="87"/>
      <c r="G81" s="88" t="s">
        <v>27</v>
      </c>
      <c r="H81" s="102"/>
      <c r="I81" s="102"/>
      <c r="J81" s="226"/>
      <c r="K81" s="73"/>
      <c r="L81" s="218">
        <f t="shared" si="0"/>
        <v>0</v>
      </c>
      <c r="M81" s="782"/>
      <c r="N81" s="782"/>
    </row>
    <row r="82" spans="1:258" s="99" customFormat="1" ht="17.100000000000001" customHeight="1" x14ac:dyDescent="0.2">
      <c r="A82" s="84" t="s">
        <v>90</v>
      </c>
      <c r="B82" s="84" t="s">
        <v>91</v>
      </c>
      <c r="C82" s="224" t="s">
        <v>84</v>
      </c>
      <c r="D82" s="225">
        <v>11</v>
      </c>
      <c r="E82" s="87" t="s">
        <v>29</v>
      </c>
      <c r="F82" s="87"/>
      <c r="G82" s="88" t="s">
        <v>27</v>
      </c>
      <c r="H82" s="102"/>
      <c r="I82" s="102"/>
      <c r="J82" s="226"/>
      <c r="K82" s="73"/>
      <c r="L82" s="218">
        <f t="shared" si="0"/>
        <v>0</v>
      </c>
      <c r="M82" s="782"/>
      <c r="N82" s="782"/>
      <c r="O82" s="715"/>
      <c r="P82" s="716"/>
      <c r="Q82" s="439"/>
    </row>
    <row r="83" spans="1:258" ht="17.100000000000001" customHeight="1" x14ac:dyDescent="0.2">
      <c r="A83" s="566" t="s">
        <v>321</v>
      </c>
      <c r="B83" s="227" t="s">
        <v>92</v>
      </c>
      <c r="C83" s="228" t="s">
        <v>84</v>
      </c>
      <c r="D83" s="229">
        <v>11</v>
      </c>
      <c r="E83" s="230" t="s">
        <v>93</v>
      </c>
      <c r="F83" s="230"/>
      <c r="G83" s="88" t="s">
        <v>27</v>
      </c>
      <c r="H83" s="231"/>
      <c r="I83" s="231"/>
      <c r="J83" s="232"/>
      <c r="K83" s="73"/>
      <c r="L83" s="218">
        <f t="shared" si="0"/>
        <v>0</v>
      </c>
      <c r="M83" s="782"/>
      <c r="N83" s="782"/>
    </row>
    <row r="84" spans="1:258" ht="17.100000000000001" customHeight="1" x14ac:dyDescent="0.2">
      <c r="A84" s="567" t="s">
        <v>94</v>
      </c>
      <c r="B84" s="233" t="s">
        <v>95</v>
      </c>
      <c r="C84" s="228" t="s">
        <v>84</v>
      </c>
      <c r="D84" s="229">
        <v>11</v>
      </c>
      <c r="E84" s="230" t="s">
        <v>93</v>
      </c>
      <c r="F84" s="234">
        <v>1</v>
      </c>
      <c r="G84" s="88" t="s">
        <v>27</v>
      </c>
      <c r="H84" s="231"/>
      <c r="I84" s="231"/>
      <c r="J84" s="232"/>
      <c r="K84" s="73"/>
      <c r="L84" s="218">
        <f t="shared" si="0"/>
        <v>0</v>
      </c>
      <c r="M84" s="782"/>
      <c r="N84" s="782"/>
    </row>
    <row r="85" spans="1:258" ht="17.100000000000001" customHeight="1" x14ac:dyDescent="0.2">
      <c r="A85" s="235" t="s">
        <v>96</v>
      </c>
      <c r="B85" s="885" t="s">
        <v>420</v>
      </c>
      <c r="C85" s="228" t="s">
        <v>84</v>
      </c>
      <c r="D85" s="229">
        <v>11</v>
      </c>
      <c r="E85" s="230" t="s">
        <v>97</v>
      </c>
      <c r="F85" s="230"/>
      <c r="G85" s="88" t="s">
        <v>27</v>
      </c>
      <c r="H85" s="231"/>
      <c r="I85" s="231"/>
      <c r="J85" s="232"/>
      <c r="K85" s="73"/>
      <c r="L85" s="218">
        <f t="shared" si="0"/>
        <v>0</v>
      </c>
      <c r="M85" s="782"/>
      <c r="N85" s="782"/>
    </row>
    <row r="86" spans="1:258" ht="17.100000000000001" customHeight="1" x14ac:dyDescent="0.2">
      <c r="A86" s="236" t="s">
        <v>98</v>
      </c>
      <c r="B86" s="530" t="s">
        <v>308</v>
      </c>
      <c r="C86" s="237" t="s">
        <v>84</v>
      </c>
      <c r="D86" s="238">
        <v>11</v>
      </c>
      <c r="E86" s="239" t="s">
        <v>99</v>
      </c>
      <c r="F86" s="239"/>
      <c r="G86" s="88" t="s">
        <v>27</v>
      </c>
      <c r="H86" s="240"/>
      <c r="I86" s="240"/>
      <c r="J86" s="241"/>
      <c r="K86" s="73"/>
      <c r="L86" s="218">
        <f t="shared" si="0"/>
        <v>0</v>
      </c>
      <c r="M86" s="782"/>
      <c r="N86" s="782"/>
    </row>
    <row r="87" spans="1:258" ht="17.100000000000001" customHeight="1" x14ac:dyDescent="0.2">
      <c r="A87" s="530" t="s">
        <v>322</v>
      </c>
      <c r="B87" s="641" t="s">
        <v>309</v>
      </c>
      <c r="C87" s="875" t="s">
        <v>84</v>
      </c>
      <c r="D87" s="876">
        <v>11</v>
      </c>
      <c r="E87" s="877" t="s">
        <v>100</v>
      </c>
      <c r="F87" s="877"/>
      <c r="G87" s="878" t="s">
        <v>27</v>
      </c>
      <c r="H87" s="879"/>
      <c r="I87" s="880"/>
      <c r="J87" s="881"/>
      <c r="K87" s="73"/>
      <c r="L87" s="218">
        <f t="shared" si="0"/>
        <v>0</v>
      </c>
      <c r="M87" s="782"/>
      <c r="N87" s="782"/>
    </row>
    <row r="88" spans="1:258" s="457" customFormat="1" ht="17.100000000000001" customHeight="1" thickBot="1" x14ac:dyDescent="0.25">
      <c r="A88" s="884" t="s">
        <v>418</v>
      </c>
      <c r="B88" s="908" t="s">
        <v>421</v>
      </c>
      <c r="C88" s="555" t="s">
        <v>84</v>
      </c>
      <c r="D88" s="909">
        <v>11</v>
      </c>
      <c r="E88" s="557" t="s">
        <v>442</v>
      </c>
      <c r="F88" s="910"/>
      <c r="G88" s="852" t="s">
        <v>27</v>
      </c>
      <c r="H88" s="911"/>
      <c r="I88" s="896"/>
      <c r="J88" s="912"/>
      <c r="K88" s="513"/>
      <c r="L88" s="218">
        <f t="shared" si="0"/>
        <v>0</v>
      </c>
      <c r="M88" s="782"/>
      <c r="N88" s="782"/>
      <c r="O88" s="726"/>
      <c r="P88" s="727"/>
      <c r="Q88" s="455"/>
      <c r="R88" s="456"/>
      <c r="S88" s="456"/>
      <c r="T88" s="456"/>
      <c r="U88" s="456"/>
      <c r="V88" s="456"/>
      <c r="W88" s="456"/>
      <c r="X88" s="456"/>
      <c r="Y88" s="456"/>
      <c r="Z88" s="456"/>
      <c r="AA88" s="456"/>
      <c r="AB88" s="456"/>
      <c r="AC88" s="456"/>
      <c r="AD88" s="456"/>
      <c r="AE88" s="456"/>
      <c r="AF88" s="456"/>
      <c r="AG88" s="456"/>
      <c r="AH88" s="456"/>
      <c r="AI88" s="456"/>
      <c r="AJ88" s="456"/>
      <c r="AK88" s="456"/>
      <c r="AL88" s="456"/>
      <c r="AM88" s="456"/>
      <c r="AN88" s="456"/>
      <c r="AO88" s="456"/>
      <c r="AP88" s="456"/>
      <c r="AQ88" s="456"/>
      <c r="AR88" s="456"/>
      <c r="AS88" s="456"/>
      <c r="AT88" s="456"/>
      <c r="AU88" s="456"/>
      <c r="AV88" s="456"/>
      <c r="AW88" s="456"/>
      <c r="AX88" s="456"/>
      <c r="AY88" s="456"/>
      <c r="AZ88" s="456"/>
      <c r="BA88" s="456"/>
      <c r="BB88" s="456"/>
      <c r="BC88" s="456"/>
      <c r="BD88" s="456"/>
      <c r="BE88" s="456"/>
      <c r="BF88" s="456"/>
      <c r="BG88" s="456"/>
      <c r="BH88" s="456"/>
      <c r="BI88" s="456"/>
      <c r="BJ88" s="456"/>
      <c r="BK88" s="456"/>
      <c r="BL88" s="456"/>
      <c r="BM88" s="456"/>
      <c r="BN88" s="456"/>
      <c r="BO88" s="456"/>
      <c r="BP88" s="456"/>
      <c r="BQ88" s="456"/>
      <c r="BR88" s="456"/>
      <c r="BS88" s="456"/>
      <c r="BT88" s="456"/>
      <c r="BU88" s="456"/>
      <c r="BV88" s="456"/>
      <c r="BW88" s="456"/>
      <c r="BX88" s="456"/>
      <c r="BY88" s="456"/>
      <c r="BZ88" s="456"/>
      <c r="CA88" s="456"/>
      <c r="CB88" s="456"/>
      <c r="CC88" s="456"/>
      <c r="CD88" s="456"/>
      <c r="CE88" s="456"/>
      <c r="CF88" s="456"/>
      <c r="CG88" s="456"/>
      <c r="CH88" s="456"/>
      <c r="CI88" s="456"/>
      <c r="CJ88" s="456"/>
      <c r="CK88" s="456"/>
      <c r="CL88" s="456"/>
      <c r="CM88" s="456"/>
      <c r="CN88" s="456"/>
      <c r="CO88" s="456"/>
      <c r="CP88" s="456"/>
      <c r="CQ88" s="456"/>
      <c r="CR88" s="456"/>
      <c r="CS88" s="456"/>
      <c r="CT88" s="456"/>
      <c r="CU88" s="456"/>
      <c r="CV88" s="456"/>
      <c r="CW88" s="456"/>
      <c r="CX88" s="456"/>
      <c r="CY88" s="456"/>
      <c r="CZ88" s="456"/>
      <c r="DA88" s="456"/>
      <c r="DB88" s="456"/>
      <c r="DC88" s="456"/>
      <c r="DD88" s="456"/>
      <c r="DE88" s="456"/>
      <c r="DF88" s="456"/>
      <c r="DG88" s="456"/>
      <c r="DH88" s="456"/>
      <c r="DI88" s="456"/>
      <c r="DJ88" s="456"/>
      <c r="DK88" s="456"/>
      <c r="DL88" s="456"/>
      <c r="DM88" s="456"/>
      <c r="DN88" s="456"/>
      <c r="DO88" s="456"/>
      <c r="DP88" s="456"/>
      <c r="DQ88" s="456"/>
      <c r="DR88" s="456"/>
      <c r="DS88" s="456"/>
      <c r="DT88" s="456"/>
      <c r="DU88" s="456"/>
      <c r="DV88" s="456"/>
      <c r="DW88" s="456"/>
      <c r="DX88" s="456"/>
      <c r="DY88" s="456"/>
      <c r="DZ88" s="456"/>
      <c r="EA88" s="456"/>
      <c r="EB88" s="456"/>
      <c r="EC88" s="456"/>
      <c r="ED88" s="456"/>
      <c r="EE88" s="456"/>
      <c r="EF88" s="456"/>
      <c r="EG88" s="456"/>
      <c r="EH88" s="456"/>
      <c r="EI88" s="456"/>
      <c r="EJ88" s="456"/>
      <c r="EK88" s="456"/>
      <c r="EL88" s="456"/>
      <c r="EM88" s="456"/>
      <c r="EN88" s="456"/>
      <c r="EO88" s="456"/>
      <c r="EP88" s="456"/>
      <c r="EQ88" s="456"/>
      <c r="ER88" s="456"/>
      <c r="ES88" s="456"/>
      <c r="ET88" s="456"/>
      <c r="EU88" s="456"/>
      <c r="EV88" s="456"/>
      <c r="EW88" s="456"/>
      <c r="EX88" s="456"/>
      <c r="EY88" s="456"/>
      <c r="EZ88" s="456"/>
      <c r="FA88" s="456"/>
      <c r="FB88" s="456"/>
      <c r="FC88" s="456"/>
      <c r="FD88" s="456"/>
      <c r="FE88" s="456"/>
      <c r="FF88" s="456"/>
      <c r="FG88" s="456"/>
      <c r="FH88" s="456"/>
      <c r="FI88" s="456"/>
      <c r="FJ88" s="456"/>
      <c r="FK88" s="456"/>
      <c r="FL88" s="456"/>
      <c r="FM88" s="456"/>
      <c r="FN88" s="456"/>
      <c r="FO88" s="456"/>
      <c r="FP88" s="456"/>
      <c r="FQ88" s="456"/>
      <c r="FR88" s="456"/>
      <c r="FS88" s="456"/>
      <c r="FT88" s="456"/>
      <c r="FU88" s="456"/>
      <c r="FV88" s="456"/>
      <c r="FW88" s="456"/>
      <c r="FX88" s="456"/>
      <c r="FY88" s="456"/>
      <c r="FZ88" s="456"/>
      <c r="GA88" s="456"/>
      <c r="GB88" s="456"/>
      <c r="GC88" s="456"/>
      <c r="GD88" s="456"/>
      <c r="GE88" s="456"/>
      <c r="GF88" s="456"/>
      <c r="GG88" s="456"/>
      <c r="GH88" s="456"/>
      <c r="GI88" s="456"/>
      <c r="GJ88" s="456"/>
      <c r="GK88" s="456"/>
      <c r="GL88" s="456"/>
      <c r="GM88" s="456"/>
      <c r="GN88" s="456"/>
      <c r="GO88" s="456"/>
      <c r="GP88" s="456"/>
      <c r="GQ88" s="456"/>
      <c r="GR88" s="456"/>
      <c r="GS88" s="456"/>
      <c r="GT88" s="456"/>
      <c r="GU88" s="456"/>
      <c r="GV88" s="456"/>
      <c r="GW88" s="456"/>
      <c r="GX88" s="456"/>
      <c r="GY88" s="456"/>
      <c r="GZ88" s="456"/>
      <c r="HA88" s="456"/>
      <c r="HB88" s="456"/>
      <c r="HC88" s="456"/>
      <c r="HD88" s="456"/>
      <c r="HE88" s="456"/>
      <c r="HF88" s="456"/>
      <c r="HG88" s="456"/>
      <c r="HH88" s="456"/>
      <c r="HI88" s="456"/>
      <c r="HJ88" s="456"/>
      <c r="HK88" s="456"/>
      <c r="HL88" s="456"/>
      <c r="HM88" s="456"/>
      <c r="HN88" s="456"/>
      <c r="HO88" s="456"/>
      <c r="HP88" s="456"/>
      <c r="HQ88" s="456"/>
      <c r="HR88" s="456"/>
      <c r="HS88" s="456"/>
      <c r="HT88" s="456"/>
      <c r="HU88" s="456"/>
      <c r="HV88" s="456"/>
      <c r="HW88" s="456"/>
      <c r="HX88" s="456"/>
      <c r="HY88" s="456"/>
      <c r="HZ88" s="456"/>
      <c r="IA88" s="456"/>
      <c r="IB88" s="456"/>
      <c r="IC88" s="456"/>
      <c r="ID88" s="456"/>
      <c r="IE88" s="456"/>
      <c r="IF88" s="456"/>
      <c r="IG88" s="456"/>
      <c r="IH88" s="456"/>
      <c r="II88" s="456"/>
      <c r="IJ88" s="456"/>
      <c r="IK88" s="456"/>
      <c r="IL88" s="456"/>
      <c r="IM88" s="456"/>
      <c r="IN88" s="456"/>
      <c r="IO88" s="456"/>
      <c r="IP88" s="456"/>
      <c r="IQ88" s="456"/>
      <c r="IR88" s="456"/>
      <c r="IS88" s="456"/>
      <c r="IT88" s="456"/>
      <c r="IU88" s="456"/>
      <c r="IV88" s="456"/>
      <c r="IW88" s="456"/>
      <c r="IX88" s="456"/>
    </row>
    <row r="89" spans="1:258" ht="17.100000000000001" customHeight="1" thickBot="1" x14ac:dyDescent="0.25">
      <c r="A89" s="491" t="s">
        <v>530</v>
      </c>
      <c r="B89" s="491" t="s">
        <v>415</v>
      </c>
      <c r="C89" s="245" t="s">
        <v>84</v>
      </c>
      <c r="D89" s="246">
        <v>11</v>
      </c>
      <c r="E89" s="247"/>
      <c r="F89" s="247"/>
      <c r="G89" s="248" t="s">
        <v>27</v>
      </c>
      <c r="H89" s="249" t="str">
        <f>IF(H79+H83+H85+H86+H87=0," ",H79+H83+H85+H86+H87)</f>
        <v xml:space="preserve"> </v>
      </c>
      <c r="I89" s="132" t="str">
        <f>IF(I79+I83+I85+I86+I87=0," ",I79+I83+I85+I86+I87)</f>
        <v xml:space="preserve"> </v>
      </c>
      <c r="J89" s="132" t="str">
        <f>IF(J79+J83+J85+J86+J87=0," ",J79+J83+J85+J86+J87)</f>
        <v xml:space="preserve"> </v>
      </c>
      <c r="L89" s="161" t="s">
        <v>3</v>
      </c>
      <c r="M89" s="778"/>
      <c r="N89" s="778"/>
    </row>
    <row r="90" spans="1:258" ht="17.100000000000001" customHeight="1" x14ac:dyDescent="0.2">
      <c r="A90" s="250" t="s">
        <v>101</v>
      </c>
      <c r="B90" s="250" t="s">
        <v>102</v>
      </c>
      <c r="C90" s="251"/>
      <c r="H90" s="252" t="e">
        <f>IF(H89-H79-H83-H85-H86-H87=0,"",H89-H79-H83-H85-H86-H87)</f>
        <v>#VALUE!</v>
      </c>
      <c r="I90" s="252" t="e">
        <f>I89-I79-I83-I85-I86-I87</f>
        <v>#VALUE!</v>
      </c>
      <c r="J90" s="252" t="e">
        <f>J89-J79-J83-J85-J86-J87</f>
        <v>#VALUE!</v>
      </c>
      <c r="K90" s="82"/>
      <c r="M90" s="774"/>
      <c r="N90" s="774"/>
    </row>
    <row r="91" spans="1:258" ht="17.100000000000001" customHeight="1" thickBot="1" x14ac:dyDescent="0.25">
      <c r="A91" s="64"/>
      <c r="B91" s="64"/>
      <c r="C91" s="251"/>
      <c r="H91" s="252">
        <f>H79-H81-H82</f>
        <v>0</v>
      </c>
      <c r="I91" s="252">
        <f>I79-I81-I82</f>
        <v>0</v>
      </c>
      <c r="J91" s="252">
        <f>J79-J81-J82</f>
        <v>0</v>
      </c>
      <c r="K91" s="82"/>
      <c r="M91" s="774"/>
      <c r="N91" s="774"/>
    </row>
    <row r="92" spans="1:258" s="457" customFormat="1" ht="17.100000000000001" customHeight="1" thickBot="1" x14ac:dyDescent="0.25">
      <c r="A92" s="827" t="s">
        <v>413</v>
      </c>
      <c r="B92" s="804" t="s">
        <v>402</v>
      </c>
      <c r="C92" s="805"/>
      <c r="D92" s="804"/>
      <c r="E92" s="805"/>
      <c r="F92" s="805"/>
      <c r="G92" s="806"/>
      <c r="H92" s="807" t="s">
        <v>81</v>
      </c>
      <c r="I92" s="513"/>
      <c r="J92" s="513"/>
      <c r="K92" s="605"/>
      <c r="L92" s="468"/>
      <c r="M92" s="774"/>
      <c r="N92" s="774"/>
      <c r="O92" s="726"/>
      <c r="P92" s="727"/>
      <c r="Q92" s="455"/>
      <c r="R92" s="456"/>
      <c r="S92" s="456"/>
      <c r="T92" s="456"/>
      <c r="U92" s="456"/>
      <c r="V92" s="456"/>
      <c r="W92" s="456"/>
      <c r="X92" s="456"/>
      <c r="Y92" s="456"/>
      <c r="Z92" s="456"/>
      <c r="AA92" s="456"/>
      <c r="AB92" s="456"/>
      <c r="AC92" s="456"/>
      <c r="AD92" s="456"/>
      <c r="AE92" s="456"/>
      <c r="AF92" s="456"/>
      <c r="AG92" s="456"/>
      <c r="AH92" s="456"/>
      <c r="AI92" s="456"/>
      <c r="AJ92" s="456"/>
      <c r="AK92" s="456"/>
      <c r="AL92" s="456"/>
      <c r="AM92" s="456"/>
      <c r="AN92" s="456"/>
      <c r="AO92" s="456"/>
      <c r="AP92" s="456"/>
      <c r="AQ92" s="456"/>
      <c r="AR92" s="456"/>
      <c r="AS92" s="456"/>
      <c r="AT92" s="456"/>
      <c r="AU92" s="456"/>
      <c r="AV92" s="456"/>
      <c r="AW92" s="456"/>
      <c r="AX92" s="456"/>
      <c r="AY92" s="456"/>
      <c r="AZ92" s="456"/>
      <c r="BA92" s="456"/>
      <c r="BB92" s="456"/>
      <c r="BC92" s="456"/>
      <c r="BD92" s="456"/>
      <c r="BE92" s="456"/>
      <c r="BF92" s="456"/>
      <c r="BG92" s="456"/>
      <c r="BH92" s="456"/>
      <c r="BI92" s="456"/>
      <c r="BJ92" s="456"/>
      <c r="BK92" s="456"/>
      <c r="BL92" s="456"/>
      <c r="BM92" s="456"/>
      <c r="BN92" s="456"/>
      <c r="BO92" s="456"/>
      <c r="BP92" s="456"/>
      <c r="BQ92" s="456"/>
      <c r="BR92" s="456"/>
      <c r="BS92" s="456"/>
      <c r="BT92" s="456"/>
      <c r="BU92" s="456"/>
      <c r="BV92" s="456"/>
      <c r="BW92" s="456"/>
      <c r="BX92" s="456"/>
      <c r="BY92" s="456"/>
      <c r="BZ92" s="456"/>
      <c r="CA92" s="456"/>
      <c r="CB92" s="456"/>
      <c r="CC92" s="456"/>
      <c r="CD92" s="456"/>
      <c r="CE92" s="456"/>
      <c r="CF92" s="456"/>
      <c r="CG92" s="456"/>
      <c r="CH92" s="456"/>
      <c r="CI92" s="456"/>
      <c r="CJ92" s="456"/>
      <c r="CK92" s="456"/>
      <c r="CL92" s="456"/>
      <c r="CM92" s="456"/>
      <c r="CN92" s="456"/>
      <c r="CO92" s="456"/>
      <c r="CP92" s="456"/>
      <c r="CQ92" s="456"/>
      <c r="CR92" s="456"/>
      <c r="CS92" s="456"/>
      <c r="CT92" s="456"/>
      <c r="CU92" s="456"/>
      <c r="CV92" s="456"/>
      <c r="CW92" s="456"/>
      <c r="CX92" s="456"/>
      <c r="CY92" s="456"/>
      <c r="CZ92" s="456"/>
      <c r="DA92" s="456"/>
      <c r="DB92" s="456"/>
      <c r="DC92" s="456"/>
      <c r="DD92" s="456"/>
      <c r="DE92" s="456"/>
      <c r="DF92" s="456"/>
      <c r="DG92" s="456"/>
      <c r="DH92" s="456"/>
      <c r="DI92" s="456"/>
      <c r="DJ92" s="456"/>
      <c r="DK92" s="456"/>
      <c r="DL92" s="456"/>
      <c r="DM92" s="456"/>
      <c r="DN92" s="456"/>
      <c r="DO92" s="456"/>
      <c r="DP92" s="456"/>
      <c r="DQ92" s="456"/>
      <c r="DR92" s="456"/>
      <c r="DS92" s="456"/>
      <c r="DT92" s="456"/>
      <c r="DU92" s="456"/>
      <c r="DV92" s="456"/>
      <c r="DW92" s="456"/>
      <c r="DX92" s="456"/>
      <c r="DY92" s="456"/>
      <c r="DZ92" s="456"/>
      <c r="EA92" s="456"/>
      <c r="EB92" s="456"/>
      <c r="EC92" s="456"/>
      <c r="ED92" s="456"/>
      <c r="EE92" s="456"/>
      <c r="EF92" s="456"/>
      <c r="EG92" s="456"/>
      <c r="EH92" s="456"/>
      <c r="EI92" s="456"/>
      <c r="EJ92" s="456"/>
      <c r="EK92" s="456"/>
      <c r="EL92" s="456"/>
      <c r="EM92" s="456"/>
      <c r="EN92" s="456"/>
      <c r="EO92" s="456"/>
      <c r="EP92" s="456"/>
      <c r="EQ92" s="456"/>
      <c r="ER92" s="456"/>
      <c r="ES92" s="456"/>
      <c r="ET92" s="456"/>
      <c r="EU92" s="456"/>
      <c r="EV92" s="456"/>
      <c r="EW92" s="456"/>
      <c r="EX92" s="456"/>
      <c r="EY92" s="456"/>
      <c r="EZ92" s="456"/>
      <c r="FA92" s="456"/>
      <c r="FB92" s="456"/>
      <c r="FC92" s="456"/>
      <c r="FD92" s="456"/>
      <c r="FE92" s="456"/>
      <c r="FF92" s="456"/>
      <c r="FG92" s="456"/>
      <c r="FH92" s="456"/>
      <c r="FI92" s="456"/>
      <c r="FJ92" s="456"/>
      <c r="FK92" s="456"/>
      <c r="FL92" s="456"/>
      <c r="FM92" s="456"/>
      <c r="FN92" s="456"/>
      <c r="FO92" s="456"/>
      <c r="FP92" s="456"/>
      <c r="FQ92" s="456"/>
      <c r="FR92" s="456"/>
      <c r="FS92" s="456"/>
      <c r="FT92" s="456"/>
      <c r="FU92" s="456"/>
      <c r="FV92" s="456"/>
      <c r="FW92" s="456"/>
      <c r="FX92" s="456"/>
      <c r="FY92" s="456"/>
      <c r="FZ92" s="456"/>
      <c r="GA92" s="456"/>
      <c r="GB92" s="456"/>
      <c r="GC92" s="456"/>
      <c r="GD92" s="456"/>
      <c r="GE92" s="456"/>
      <c r="GF92" s="456"/>
      <c r="GG92" s="456"/>
      <c r="GH92" s="456"/>
      <c r="GI92" s="456"/>
      <c r="GJ92" s="456"/>
      <c r="GK92" s="456"/>
      <c r="GL92" s="456"/>
      <c r="GM92" s="456"/>
      <c r="GN92" s="456"/>
      <c r="GO92" s="456"/>
      <c r="GP92" s="456"/>
      <c r="GQ92" s="456"/>
      <c r="GR92" s="456"/>
      <c r="GS92" s="456"/>
      <c r="GT92" s="456"/>
      <c r="GU92" s="456"/>
      <c r="GV92" s="456"/>
      <c r="GW92" s="456"/>
      <c r="GX92" s="456"/>
      <c r="GY92" s="456"/>
      <c r="GZ92" s="456"/>
      <c r="HA92" s="456"/>
      <c r="HB92" s="456"/>
      <c r="HC92" s="456"/>
      <c r="HD92" s="456"/>
      <c r="HE92" s="456"/>
      <c r="HF92" s="456"/>
      <c r="HG92" s="456"/>
      <c r="HH92" s="456"/>
      <c r="HI92" s="456"/>
      <c r="HJ92" s="456"/>
      <c r="HK92" s="456"/>
      <c r="HL92" s="456"/>
      <c r="HM92" s="456"/>
      <c r="HN92" s="456"/>
      <c r="HO92" s="456"/>
      <c r="HP92" s="456"/>
      <c r="HQ92" s="456"/>
      <c r="HR92" s="456"/>
      <c r="HS92" s="456"/>
      <c r="HT92" s="456"/>
      <c r="HU92" s="456"/>
      <c r="HV92" s="456"/>
      <c r="HW92" s="456"/>
      <c r="HX92" s="456"/>
      <c r="HY92" s="456"/>
      <c r="HZ92" s="456"/>
      <c r="IA92" s="456"/>
      <c r="IB92" s="456"/>
      <c r="IC92" s="456"/>
      <c r="ID92" s="456"/>
      <c r="IE92" s="456"/>
      <c r="IF92" s="456"/>
      <c r="IG92" s="456"/>
      <c r="IH92" s="456"/>
      <c r="II92" s="456"/>
      <c r="IJ92" s="456"/>
      <c r="IK92" s="456"/>
      <c r="IL92" s="456"/>
      <c r="IM92" s="456"/>
      <c r="IN92" s="456"/>
      <c r="IO92" s="456"/>
      <c r="IP92" s="456"/>
      <c r="IQ92" s="456"/>
      <c r="IR92" s="456"/>
      <c r="IS92" s="456"/>
      <c r="IT92" s="456"/>
      <c r="IU92" s="456"/>
      <c r="IV92" s="456"/>
      <c r="IW92" s="456"/>
      <c r="IX92" s="456"/>
    </row>
    <row r="93" spans="1:258" s="457" customFormat="1" ht="33.75" customHeight="1" thickBot="1" x14ac:dyDescent="0.25">
      <c r="A93" s="492" t="s">
        <v>414</v>
      </c>
      <c r="B93" s="808" t="s">
        <v>403</v>
      </c>
      <c r="C93" s="809" t="s">
        <v>84</v>
      </c>
      <c r="D93" s="810">
        <v>11</v>
      </c>
      <c r="E93" s="811" t="s">
        <v>404</v>
      </c>
      <c r="F93" s="812"/>
      <c r="G93" s="813" t="s">
        <v>27</v>
      </c>
      <c r="H93" s="814"/>
      <c r="I93" s="513"/>
      <c r="J93" s="513"/>
      <c r="K93" s="605"/>
      <c r="L93" s="468"/>
      <c r="M93" s="774"/>
      <c r="N93" s="774"/>
      <c r="O93" s="726"/>
      <c r="P93" s="727"/>
      <c r="Q93" s="455"/>
      <c r="R93" s="456"/>
      <c r="S93" s="456"/>
      <c r="T93" s="456"/>
      <c r="U93" s="456"/>
      <c r="V93" s="456"/>
      <c r="W93" s="456"/>
      <c r="X93" s="456"/>
      <c r="Y93" s="456"/>
      <c r="Z93" s="456"/>
      <c r="AA93" s="456"/>
      <c r="AB93" s="456"/>
      <c r="AC93" s="456"/>
      <c r="AD93" s="456"/>
      <c r="AE93" s="456"/>
      <c r="AF93" s="456"/>
      <c r="AG93" s="456"/>
      <c r="AH93" s="456"/>
      <c r="AI93" s="456"/>
      <c r="AJ93" s="456"/>
      <c r="AK93" s="456"/>
      <c r="AL93" s="456"/>
      <c r="AM93" s="456"/>
      <c r="AN93" s="456"/>
      <c r="AO93" s="456"/>
      <c r="AP93" s="456"/>
      <c r="AQ93" s="456"/>
      <c r="AR93" s="456"/>
      <c r="AS93" s="456"/>
      <c r="AT93" s="456"/>
      <c r="AU93" s="456"/>
      <c r="AV93" s="456"/>
      <c r="AW93" s="456"/>
      <c r="AX93" s="456"/>
      <c r="AY93" s="456"/>
      <c r="AZ93" s="456"/>
      <c r="BA93" s="456"/>
      <c r="BB93" s="456"/>
      <c r="BC93" s="456"/>
      <c r="BD93" s="456"/>
      <c r="BE93" s="456"/>
      <c r="BF93" s="456"/>
      <c r="BG93" s="456"/>
      <c r="BH93" s="456"/>
      <c r="BI93" s="456"/>
      <c r="BJ93" s="456"/>
      <c r="BK93" s="456"/>
      <c r="BL93" s="456"/>
      <c r="BM93" s="456"/>
      <c r="BN93" s="456"/>
      <c r="BO93" s="456"/>
      <c r="BP93" s="456"/>
      <c r="BQ93" s="456"/>
      <c r="BR93" s="456"/>
      <c r="BS93" s="456"/>
      <c r="BT93" s="456"/>
      <c r="BU93" s="456"/>
      <c r="BV93" s="456"/>
      <c r="BW93" s="456"/>
      <c r="BX93" s="456"/>
      <c r="BY93" s="456"/>
      <c r="BZ93" s="456"/>
      <c r="CA93" s="456"/>
      <c r="CB93" s="456"/>
      <c r="CC93" s="456"/>
      <c r="CD93" s="456"/>
      <c r="CE93" s="456"/>
      <c r="CF93" s="456"/>
      <c r="CG93" s="456"/>
      <c r="CH93" s="456"/>
      <c r="CI93" s="456"/>
      <c r="CJ93" s="456"/>
      <c r="CK93" s="456"/>
      <c r="CL93" s="456"/>
      <c r="CM93" s="456"/>
      <c r="CN93" s="456"/>
      <c r="CO93" s="456"/>
      <c r="CP93" s="456"/>
      <c r="CQ93" s="456"/>
      <c r="CR93" s="456"/>
      <c r="CS93" s="456"/>
      <c r="CT93" s="456"/>
      <c r="CU93" s="456"/>
      <c r="CV93" s="456"/>
      <c r="CW93" s="456"/>
      <c r="CX93" s="456"/>
      <c r="CY93" s="456"/>
      <c r="CZ93" s="456"/>
      <c r="DA93" s="456"/>
      <c r="DB93" s="456"/>
      <c r="DC93" s="456"/>
      <c r="DD93" s="456"/>
      <c r="DE93" s="456"/>
      <c r="DF93" s="456"/>
      <c r="DG93" s="456"/>
      <c r="DH93" s="456"/>
      <c r="DI93" s="456"/>
      <c r="DJ93" s="456"/>
      <c r="DK93" s="456"/>
      <c r="DL93" s="456"/>
      <c r="DM93" s="456"/>
      <c r="DN93" s="456"/>
      <c r="DO93" s="456"/>
      <c r="DP93" s="456"/>
      <c r="DQ93" s="456"/>
      <c r="DR93" s="456"/>
      <c r="DS93" s="456"/>
      <c r="DT93" s="456"/>
      <c r="DU93" s="456"/>
      <c r="DV93" s="456"/>
      <c r="DW93" s="456"/>
      <c r="DX93" s="456"/>
      <c r="DY93" s="456"/>
      <c r="DZ93" s="456"/>
      <c r="EA93" s="456"/>
      <c r="EB93" s="456"/>
      <c r="EC93" s="456"/>
      <c r="ED93" s="456"/>
      <c r="EE93" s="456"/>
      <c r="EF93" s="456"/>
      <c r="EG93" s="456"/>
      <c r="EH93" s="456"/>
      <c r="EI93" s="456"/>
      <c r="EJ93" s="456"/>
      <c r="EK93" s="456"/>
      <c r="EL93" s="456"/>
      <c r="EM93" s="456"/>
      <c r="EN93" s="456"/>
      <c r="EO93" s="456"/>
      <c r="EP93" s="456"/>
      <c r="EQ93" s="456"/>
      <c r="ER93" s="456"/>
      <c r="ES93" s="456"/>
      <c r="ET93" s="456"/>
      <c r="EU93" s="456"/>
      <c r="EV93" s="456"/>
      <c r="EW93" s="456"/>
      <c r="EX93" s="456"/>
      <c r="EY93" s="456"/>
      <c r="EZ93" s="456"/>
      <c r="FA93" s="456"/>
      <c r="FB93" s="456"/>
      <c r="FC93" s="456"/>
      <c r="FD93" s="456"/>
      <c r="FE93" s="456"/>
      <c r="FF93" s="456"/>
      <c r="FG93" s="456"/>
      <c r="FH93" s="456"/>
      <c r="FI93" s="456"/>
      <c r="FJ93" s="456"/>
      <c r="FK93" s="456"/>
      <c r="FL93" s="456"/>
      <c r="FM93" s="456"/>
      <c r="FN93" s="456"/>
      <c r="FO93" s="456"/>
      <c r="FP93" s="456"/>
      <c r="FQ93" s="456"/>
      <c r="FR93" s="456"/>
      <c r="FS93" s="456"/>
      <c r="FT93" s="456"/>
      <c r="FU93" s="456"/>
      <c r="FV93" s="456"/>
      <c r="FW93" s="456"/>
      <c r="FX93" s="456"/>
      <c r="FY93" s="456"/>
      <c r="FZ93" s="456"/>
      <c r="GA93" s="456"/>
      <c r="GB93" s="456"/>
      <c r="GC93" s="456"/>
      <c r="GD93" s="456"/>
      <c r="GE93" s="456"/>
      <c r="GF93" s="456"/>
      <c r="GG93" s="456"/>
      <c r="GH93" s="456"/>
      <c r="GI93" s="456"/>
      <c r="GJ93" s="456"/>
      <c r="GK93" s="456"/>
      <c r="GL93" s="456"/>
      <c r="GM93" s="456"/>
      <c r="GN93" s="456"/>
      <c r="GO93" s="456"/>
      <c r="GP93" s="456"/>
      <c r="GQ93" s="456"/>
      <c r="GR93" s="456"/>
      <c r="GS93" s="456"/>
      <c r="GT93" s="456"/>
      <c r="GU93" s="456"/>
      <c r="GV93" s="456"/>
      <c r="GW93" s="456"/>
      <c r="GX93" s="456"/>
      <c r="GY93" s="456"/>
      <c r="GZ93" s="456"/>
      <c r="HA93" s="456"/>
      <c r="HB93" s="456"/>
      <c r="HC93" s="456"/>
      <c r="HD93" s="456"/>
      <c r="HE93" s="456"/>
      <c r="HF93" s="456"/>
      <c r="HG93" s="456"/>
      <c r="HH93" s="456"/>
      <c r="HI93" s="456"/>
      <c r="HJ93" s="456"/>
      <c r="HK93" s="456"/>
      <c r="HL93" s="456"/>
      <c r="HM93" s="456"/>
      <c r="HN93" s="456"/>
      <c r="HO93" s="456"/>
      <c r="HP93" s="456"/>
      <c r="HQ93" s="456"/>
      <c r="HR93" s="456"/>
      <c r="HS93" s="456"/>
      <c r="HT93" s="456"/>
      <c r="HU93" s="456"/>
      <c r="HV93" s="456"/>
      <c r="HW93" s="456"/>
      <c r="HX93" s="456"/>
      <c r="HY93" s="456"/>
      <c r="HZ93" s="456"/>
      <c r="IA93" s="456"/>
      <c r="IB93" s="456"/>
      <c r="IC93" s="456"/>
      <c r="ID93" s="456"/>
      <c r="IE93" s="456"/>
      <c r="IF93" s="456"/>
      <c r="IG93" s="456"/>
      <c r="IH93" s="456"/>
      <c r="II93" s="456"/>
      <c r="IJ93" s="456"/>
      <c r="IK93" s="456"/>
      <c r="IL93" s="456"/>
      <c r="IM93" s="456"/>
      <c r="IN93" s="456"/>
      <c r="IO93" s="456"/>
      <c r="IP93" s="456"/>
      <c r="IQ93" s="456"/>
      <c r="IR93" s="456"/>
      <c r="IS93" s="456"/>
      <c r="IT93" s="456"/>
      <c r="IU93" s="456"/>
      <c r="IV93" s="456"/>
      <c r="IW93" s="456"/>
      <c r="IX93" s="456"/>
    </row>
    <row r="94" spans="1:258" s="457" customFormat="1" ht="17.100000000000001" customHeight="1" x14ac:dyDescent="0.2">
      <c r="A94" s="801"/>
      <c r="B94" s="801"/>
      <c r="C94" s="802"/>
      <c r="D94" s="511"/>
      <c r="E94" s="512"/>
      <c r="F94" s="512"/>
      <c r="G94" s="803"/>
      <c r="H94" s="513"/>
      <c r="I94" s="513"/>
      <c r="J94" s="513"/>
      <c r="K94" s="605"/>
      <c r="L94" s="468"/>
      <c r="M94" s="774"/>
      <c r="N94" s="774"/>
      <c r="O94" s="726"/>
      <c r="P94" s="727"/>
      <c r="Q94" s="455"/>
      <c r="R94" s="456"/>
      <c r="S94" s="456"/>
      <c r="T94" s="456"/>
      <c r="U94" s="456"/>
      <c r="V94" s="456"/>
      <c r="W94" s="456"/>
      <c r="X94" s="456"/>
      <c r="Y94" s="456"/>
      <c r="Z94" s="456"/>
      <c r="AA94" s="456"/>
      <c r="AB94" s="456"/>
      <c r="AC94" s="456"/>
      <c r="AD94" s="456"/>
      <c r="AE94" s="456"/>
      <c r="AF94" s="456"/>
      <c r="AG94" s="456"/>
      <c r="AH94" s="456"/>
      <c r="AI94" s="456"/>
      <c r="AJ94" s="456"/>
      <c r="AK94" s="456"/>
      <c r="AL94" s="456"/>
      <c r="AM94" s="456"/>
      <c r="AN94" s="456"/>
      <c r="AO94" s="456"/>
      <c r="AP94" s="456"/>
      <c r="AQ94" s="456"/>
      <c r="AR94" s="456"/>
      <c r="AS94" s="456"/>
      <c r="AT94" s="456"/>
      <c r="AU94" s="456"/>
      <c r="AV94" s="456"/>
      <c r="AW94" s="456"/>
      <c r="AX94" s="456"/>
      <c r="AY94" s="456"/>
      <c r="AZ94" s="456"/>
      <c r="BA94" s="456"/>
      <c r="BB94" s="456"/>
      <c r="BC94" s="456"/>
      <c r="BD94" s="456"/>
      <c r="BE94" s="456"/>
      <c r="BF94" s="456"/>
      <c r="BG94" s="456"/>
      <c r="BH94" s="456"/>
      <c r="BI94" s="456"/>
      <c r="BJ94" s="456"/>
      <c r="BK94" s="456"/>
      <c r="BL94" s="456"/>
      <c r="BM94" s="456"/>
      <c r="BN94" s="456"/>
      <c r="BO94" s="456"/>
      <c r="BP94" s="456"/>
      <c r="BQ94" s="456"/>
      <c r="BR94" s="456"/>
      <c r="BS94" s="456"/>
      <c r="BT94" s="456"/>
      <c r="BU94" s="456"/>
      <c r="BV94" s="456"/>
      <c r="BW94" s="456"/>
      <c r="BX94" s="456"/>
      <c r="BY94" s="456"/>
      <c r="BZ94" s="456"/>
      <c r="CA94" s="456"/>
      <c r="CB94" s="456"/>
      <c r="CC94" s="456"/>
      <c r="CD94" s="456"/>
      <c r="CE94" s="456"/>
      <c r="CF94" s="456"/>
      <c r="CG94" s="456"/>
      <c r="CH94" s="456"/>
      <c r="CI94" s="456"/>
      <c r="CJ94" s="456"/>
      <c r="CK94" s="456"/>
      <c r="CL94" s="456"/>
      <c r="CM94" s="456"/>
      <c r="CN94" s="456"/>
      <c r="CO94" s="456"/>
      <c r="CP94" s="456"/>
      <c r="CQ94" s="456"/>
      <c r="CR94" s="456"/>
      <c r="CS94" s="456"/>
      <c r="CT94" s="456"/>
      <c r="CU94" s="456"/>
      <c r="CV94" s="456"/>
      <c r="CW94" s="456"/>
      <c r="CX94" s="456"/>
      <c r="CY94" s="456"/>
      <c r="CZ94" s="456"/>
      <c r="DA94" s="456"/>
      <c r="DB94" s="456"/>
      <c r="DC94" s="456"/>
      <c r="DD94" s="456"/>
      <c r="DE94" s="456"/>
      <c r="DF94" s="456"/>
      <c r="DG94" s="456"/>
      <c r="DH94" s="456"/>
      <c r="DI94" s="456"/>
      <c r="DJ94" s="456"/>
      <c r="DK94" s="456"/>
      <c r="DL94" s="456"/>
      <c r="DM94" s="456"/>
      <c r="DN94" s="456"/>
      <c r="DO94" s="456"/>
      <c r="DP94" s="456"/>
      <c r="DQ94" s="456"/>
      <c r="DR94" s="456"/>
      <c r="DS94" s="456"/>
      <c r="DT94" s="456"/>
      <c r="DU94" s="456"/>
      <c r="DV94" s="456"/>
      <c r="DW94" s="456"/>
      <c r="DX94" s="456"/>
      <c r="DY94" s="456"/>
      <c r="DZ94" s="456"/>
      <c r="EA94" s="456"/>
      <c r="EB94" s="456"/>
      <c r="EC94" s="456"/>
      <c r="ED94" s="456"/>
      <c r="EE94" s="456"/>
      <c r="EF94" s="456"/>
      <c r="EG94" s="456"/>
      <c r="EH94" s="456"/>
      <c r="EI94" s="456"/>
      <c r="EJ94" s="456"/>
      <c r="EK94" s="456"/>
      <c r="EL94" s="456"/>
      <c r="EM94" s="456"/>
      <c r="EN94" s="456"/>
      <c r="EO94" s="456"/>
      <c r="EP94" s="456"/>
      <c r="EQ94" s="456"/>
      <c r="ER94" s="456"/>
      <c r="ES94" s="456"/>
      <c r="ET94" s="456"/>
      <c r="EU94" s="456"/>
      <c r="EV94" s="456"/>
      <c r="EW94" s="456"/>
      <c r="EX94" s="456"/>
      <c r="EY94" s="456"/>
      <c r="EZ94" s="456"/>
      <c r="FA94" s="456"/>
      <c r="FB94" s="456"/>
      <c r="FC94" s="456"/>
      <c r="FD94" s="456"/>
      <c r="FE94" s="456"/>
      <c r="FF94" s="456"/>
      <c r="FG94" s="456"/>
      <c r="FH94" s="456"/>
      <c r="FI94" s="456"/>
      <c r="FJ94" s="456"/>
      <c r="FK94" s="456"/>
      <c r="FL94" s="456"/>
      <c r="FM94" s="456"/>
      <c r="FN94" s="456"/>
      <c r="FO94" s="456"/>
      <c r="FP94" s="456"/>
      <c r="FQ94" s="456"/>
      <c r="FR94" s="456"/>
      <c r="FS94" s="456"/>
      <c r="FT94" s="456"/>
      <c r="FU94" s="456"/>
      <c r="FV94" s="456"/>
      <c r="FW94" s="456"/>
      <c r="FX94" s="456"/>
      <c r="FY94" s="456"/>
      <c r="FZ94" s="456"/>
      <c r="GA94" s="456"/>
      <c r="GB94" s="456"/>
      <c r="GC94" s="456"/>
      <c r="GD94" s="456"/>
      <c r="GE94" s="456"/>
      <c r="GF94" s="456"/>
      <c r="GG94" s="456"/>
      <c r="GH94" s="456"/>
      <c r="GI94" s="456"/>
      <c r="GJ94" s="456"/>
      <c r="GK94" s="456"/>
      <c r="GL94" s="456"/>
      <c r="GM94" s="456"/>
      <c r="GN94" s="456"/>
      <c r="GO94" s="456"/>
      <c r="GP94" s="456"/>
      <c r="GQ94" s="456"/>
      <c r="GR94" s="456"/>
      <c r="GS94" s="456"/>
      <c r="GT94" s="456"/>
      <c r="GU94" s="456"/>
      <c r="GV94" s="456"/>
      <c r="GW94" s="456"/>
      <c r="GX94" s="456"/>
      <c r="GY94" s="456"/>
      <c r="GZ94" s="456"/>
      <c r="HA94" s="456"/>
      <c r="HB94" s="456"/>
      <c r="HC94" s="456"/>
      <c r="HD94" s="456"/>
      <c r="HE94" s="456"/>
      <c r="HF94" s="456"/>
      <c r="HG94" s="456"/>
      <c r="HH94" s="456"/>
      <c r="HI94" s="456"/>
      <c r="HJ94" s="456"/>
      <c r="HK94" s="456"/>
      <c r="HL94" s="456"/>
      <c r="HM94" s="456"/>
      <c r="HN94" s="456"/>
      <c r="HO94" s="456"/>
      <c r="HP94" s="456"/>
      <c r="HQ94" s="456"/>
      <c r="HR94" s="456"/>
      <c r="HS94" s="456"/>
      <c r="HT94" s="456"/>
      <c r="HU94" s="456"/>
      <c r="HV94" s="456"/>
      <c r="HW94" s="456"/>
      <c r="HX94" s="456"/>
      <c r="HY94" s="456"/>
      <c r="HZ94" s="456"/>
      <c r="IA94" s="456"/>
      <c r="IB94" s="456"/>
      <c r="IC94" s="456"/>
      <c r="ID94" s="456"/>
      <c r="IE94" s="456"/>
      <c r="IF94" s="456"/>
      <c r="IG94" s="456"/>
      <c r="IH94" s="456"/>
      <c r="II94" s="456"/>
      <c r="IJ94" s="456"/>
      <c r="IK94" s="456"/>
      <c r="IL94" s="456"/>
      <c r="IM94" s="456"/>
      <c r="IN94" s="456"/>
      <c r="IO94" s="456"/>
      <c r="IP94" s="456"/>
      <c r="IQ94" s="456"/>
      <c r="IR94" s="456"/>
      <c r="IS94" s="456"/>
      <c r="IT94" s="456"/>
      <c r="IU94" s="456"/>
      <c r="IV94" s="456"/>
      <c r="IW94" s="456"/>
      <c r="IX94" s="456"/>
    </row>
    <row r="95" spans="1:258" s="457" customFormat="1" ht="17.100000000000001" customHeight="1" thickBot="1" x14ac:dyDescent="0.25">
      <c r="A95" s="801"/>
      <c r="B95" s="801"/>
      <c r="C95" s="802"/>
      <c r="D95" s="511"/>
      <c r="E95" s="512"/>
      <c r="F95" s="512"/>
      <c r="G95" s="803"/>
      <c r="H95" s="513"/>
      <c r="I95" s="513"/>
      <c r="J95" s="513"/>
      <c r="K95" s="605"/>
      <c r="L95" s="468"/>
      <c r="M95" s="774"/>
      <c r="N95" s="774"/>
      <c r="O95" s="726"/>
      <c r="P95" s="727"/>
      <c r="Q95" s="455"/>
      <c r="R95" s="456"/>
      <c r="S95" s="456"/>
      <c r="T95" s="456"/>
      <c r="U95" s="456"/>
      <c r="V95" s="456"/>
      <c r="W95" s="456"/>
      <c r="X95" s="456"/>
      <c r="Y95" s="456"/>
      <c r="Z95" s="456"/>
      <c r="AA95" s="456"/>
      <c r="AB95" s="456"/>
      <c r="AC95" s="456"/>
      <c r="AD95" s="456"/>
      <c r="AE95" s="456"/>
      <c r="AF95" s="456"/>
      <c r="AG95" s="456"/>
      <c r="AH95" s="456"/>
      <c r="AI95" s="456"/>
      <c r="AJ95" s="456"/>
      <c r="AK95" s="456"/>
      <c r="AL95" s="456"/>
      <c r="AM95" s="456"/>
      <c r="AN95" s="456"/>
      <c r="AO95" s="456"/>
      <c r="AP95" s="456"/>
      <c r="AQ95" s="456"/>
      <c r="AR95" s="456"/>
      <c r="AS95" s="456"/>
      <c r="AT95" s="456"/>
      <c r="AU95" s="456"/>
      <c r="AV95" s="456"/>
      <c r="AW95" s="456"/>
      <c r="AX95" s="456"/>
      <c r="AY95" s="456"/>
      <c r="AZ95" s="456"/>
      <c r="BA95" s="456"/>
      <c r="BB95" s="456"/>
      <c r="BC95" s="456"/>
      <c r="BD95" s="456"/>
      <c r="BE95" s="456"/>
      <c r="BF95" s="456"/>
      <c r="BG95" s="456"/>
      <c r="BH95" s="456"/>
      <c r="BI95" s="456"/>
      <c r="BJ95" s="456"/>
      <c r="BK95" s="456"/>
      <c r="BL95" s="456"/>
      <c r="BM95" s="456"/>
      <c r="BN95" s="456"/>
      <c r="BO95" s="456"/>
      <c r="BP95" s="456"/>
      <c r="BQ95" s="456"/>
      <c r="BR95" s="456"/>
      <c r="BS95" s="456"/>
      <c r="BT95" s="456"/>
      <c r="BU95" s="456"/>
      <c r="BV95" s="456"/>
      <c r="BW95" s="456"/>
      <c r="BX95" s="456"/>
      <c r="BY95" s="456"/>
      <c r="BZ95" s="456"/>
      <c r="CA95" s="456"/>
      <c r="CB95" s="456"/>
      <c r="CC95" s="456"/>
      <c r="CD95" s="456"/>
      <c r="CE95" s="456"/>
      <c r="CF95" s="456"/>
      <c r="CG95" s="456"/>
      <c r="CH95" s="456"/>
      <c r="CI95" s="456"/>
      <c r="CJ95" s="456"/>
      <c r="CK95" s="456"/>
      <c r="CL95" s="456"/>
      <c r="CM95" s="456"/>
      <c r="CN95" s="456"/>
      <c r="CO95" s="456"/>
      <c r="CP95" s="456"/>
      <c r="CQ95" s="456"/>
      <c r="CR95" s="456"/>
      <c r="CS95" s="456"/>
      <c r="CT95" s="456"/>
      <c r="CU95" s="456"/>
      <c r="CV95" s="456"/>
      <c r="CW95" s="456"/>
      <c r="CX95" s="456"/>
      <c r="CY95" s="456"/>
      <c r="CZ95" s="456"/>
      <c r="DA95" s="456"/>
      <c r="DB95" s="456"/>
      <c r="DC95" s="456"/>
      <c r="DD95" s="456"/>
      <c r="DE95" s="456"/>
      <c r="DF95" s="456"/>
      <c r="DG95" s="456"/>
      <c r="DH95" s="456"/>
      <c r="DI95" s="456"/>
      <c r="DJ95" s="456"/>
      <c r="DK95" s="456"/>
      <c r="DL95" s="456"/>
      <c r="DM95" s="456"/>
      <c r="DN95" s="456"/>
      <c r="DO95" s="456"/>
      <c r="DP95" s="456"/>
      <c r="DQ95" s="456"/>
      <c r="DR95" s="456"/>
      <c r="DS95" s="456"/>
      <c r="DT95" s="456"/>
      <c r="DU95" s="456"/>
      <c r="DV95" s="456"/>
      <c r="DW95" s="456"/>
      <c r="DX95" s="456"/>
      <c r="DY95" s="456"/>
      <c r="DZ95" s="456"/>
      <c r="EA95" s="456"/>
      <c r="EB95" s="456"/>
      <c r="EC95" s="456"/>
      <c r="ED95" s="456"/>
      <c r="EE95" s="456"/>
      <c r="EF95" s="456"/>
      <c r="EG95" s="456"/>
      <c r="EH95" s="456"/>
      <c r="EI95" s="456"/>
      <c r="EJ95" s="456"/>
      <c r="EK95" s="456"/>
      <c r="EL95" s="456"/>
      <c r="EM95" s="456"/>
      <c r="EN95" s="456"/>
      <c r="EO95" s="456"/>
      <c r="EP95" s="456"/>
      <c r="EQ95" s="456"/>
      <c r="ER95" s="456"/>
      <c r="ES95" s="456"/>
      <c r="ET95" s="456"/>
      <c r="EU95" s="456"/>
      <c r="EV95" s="456"/>
      <c r="EW95" s="456"/>
      <c r="EX95" s="456"/>
      <c r="EY95" s="456"/>
      <c r="EZ95" s="456"/>
      <c r="FA95" s="456"/>
      <c r="FB95" s="456"/>
      <c r="FC95" s="456"/>
      <c r="FD95" s="456"/>
      <c r="FE95" s="456"/>
      <c r="FF95" s="456"/>
      <c r="FG95" s="456"/>
      <c r="FH95" s="456"/>
      <c r="FI95" s="456"/>
      <c r="FJ95" s="456"/>
      <c r="FK95" s="456"/>
      <c r="FL95" s="456"/>
      <c r="FM95" s="456"/>
      <c r="FN95" s="456"/>
      <c r="FO95" s="456"/>
      <c r="FP95" s="456"/>
      <c r="FQ95" s="456"/>
      <c r="FR95" s="456"/>
      <c r="FS95" s="456"/>
      <c r="FT95" s="456"/>
      <c r="FU95" s="456"/>
      <c r="FV95" s="456"/>
      <c r="FW95" s="456"/>
      <c r="FX95" s="456"/>
      <c r="FY95" s="456"/>
      <c r="FZ95" s="456"/>
      <c r="GA95" s="456"/>
      <c r="GB95" s="456"/>
      <c r="GC95" s="456"/>
      <c r="GD95" s="456"/>
      <c r="GE95" s="456"/>
      <c r="GF95" s="456"/>
      <c r="GG95" s="456"/>
      <c r="GH95" s="456"/>
      <c r="GI95" s="456"/>
      <c r="GJ95" s="456"/>
      <c r="GK95" s="456"/>
      <c r="GL95" s="456"/>
      <c r="GM95" s="456"/>
      <c r="GN95" s="456"/>
      <c r="GO95" s="456"/>
      <c r="GP95" s="456"/>
      <c r="GQ95" s="456"/>
      <c r="GR95" s="456"/>
      <c r="GS95" s="456"/>
      <c r="GT95" s="456"/>
      <c r="GU95" s="456"/>
      <c r="GV95" s="456"/>
      <c r="GW95" s="456"/>
      <c r="GX95" s="456"/>
      <c r="GY95" s="456"/>
      <c r="GZ95" s="456"/>
      <c r="HA95" s="456"/>
      <c r="HB95" s="456"/>
      <c r="HC95" s="456"/>
      <c r="HD95" s="456"/>
      <c r="HE95" s="456"/>
      <c r="HF95" s="456"/>
      <c r="HG95" s="456"/>
      <c r="HH95" s="456"/>
      <c r="HI95" s="456"/>
      <c r="HJ95" s="456"/>
      <c r="HK95" s="456"/>
      <c r="HL95" s="456"/>
      <c r="HM95" s="456"/>
      <c r="HN95" s="456"/>
      <c r="HO95" s="456"/>
      <c r="HP95" s="456"/>
      <c r="HQ95" s="456"/>
      <c r="HR95" s="456"/>
      <c r="HS95" s="456"/>
      <c r="HT95" s="456"/>
      <c r="HU95" s="456"/>
      <c r="HV95" s="456"/>
      <c r="HW95" s="456"/>
      <c r="HX95" s="456"/>
      <c r="HY95" s="456"/>
      <c r="HZ95" s="456"/>
      <c r="IA95" s="456"/>
      <c r="IB95" s="456"/>
      <c r="IC95" s="456"/>
      <c r="ID95" s="456"/>
      <c r="IE95" s="456"/>
      <c r="IF95" s="456"/>
      <c r="IG95" s="456"/>
      <c r="IH95" s="456"/>
      <c r="II95" s="456"/>
      <c r="IJ95" s="456"/>
      <c r="IK95" s="456"/>
      <c r="IL95" s="456"/>
      <c r="IM95" s="456"/>
      <c r="IN95" s="456"/>
      <c r="IO95" s="456"/>
      <c r="IP95" s="456"/>
      <c r="IQ95" s="456"/>
      <c r="IR95" s="456"/>
      <c r="IS95" s="456"/>
      <c r="IT95" s="456"/>
      <c r="IU95" s="456"/>
      <c r="IV95" s="456"/>
      <c r="IW95" s="456"/>
      <c r="IX95" s="456"/>
    </row>
    <row r="96" spans="1:258" s="99" customFormat="1" ht="23.1" customHeight="1" thickBot="1" x14ac:dyDescent="0.25">
      <c r="A96" s="515" t="s">
        <v>319</v>
      </c>
      <c r="B96" s="515" t="s">
        <v>104</v>
      </c>
      <c r="C96" s="204"/>
      <c r="D96" s="203"/>
      <c r="E96" s="204"/>
      <c r="F96" s="204"/>
      <c r="G96" s="205"/>
      <c r="H96" s="128" t="s">
        <v>81</v>
      </c>
      <c r="I96" s="128" t="s">
        <v>55</v>
      </c>
      <c r="J96" s="128" t="s">
        <v>56</v>
      </c>
      <c r="K96" s="83"/>
      <c r="L96" s="79"/>
      <c r="M96" s="774"/>
      <c r="N96" s="774"/>
      <c r="O96" s="715"/>
      <c r="P96" s="716"/>
      <c r="Q96" s="439"/>
    </row>
    <row r="97" spans="1:258" ht="17.100000000000001" customHeight="1" thickBot="1" x14ac:dyDescent="0.25">
      <c r="A97" s="92" t="s">
        <v>105</v>
      </c>
      <c r="B97" s="464" t="s">
        <v>310</v>
      </c>
      <c r="C97" s="93" t="s">
        <v>84</v>
      </c>
      <c r="D97" s="256">
        <v>23</v>
      </c>
      <c r="E97" s="95" t="s">
        <v>29</v>
      </c>
      <c r="F97" s="95"/>
      <c r="G97" s="173" t="s">
        <v>27</v>
      </c>
      <c r="H97" s="257"/>
      <c r="I97" s="97"/>
      <c r="J97" s="97"/>
      <c r="K97" s="73"/>
      <c r="L97" s="218">
        <f>H97-I97-J97</f>
        <v>0</v>
      </c>
      <c r="M97" s="782"/>
      <c r="N97" s="1003">
        <f>OBS_PA_23.b_TOTAL+OBS_PA_23.b.4_TOTAL</f>
        <v>0</v>
      </c>
    </row>
    <row r="98" spans="1:258" ht="17.100000000000001" customHeight="1" thickBot="1" x14ac:dyDescent="0.25">
      <c r="A98" s="92" t="s">
        <v>106</v>
      </c>
      <c r="B98" s="464" t="s">
        <v>311</v>
      </c>
      <c r="C98" s="93" t="s">
        <v>84</v>
      </c>
      <c r="D98" s="256">
        <v>23</v>
      </c>
      <c r="E98" s="95" t="s">
        <v>29</v>
      </c>
      <c r="F98" s="94">
        <v>4</v>
      </c>
      <c r="G98" s="173" t="s">
        <v>27</v>
      </c>
      <c r="H98" s="518"/>
      <c r="I98" s="97"/>
      <c r="J98" s="519"/>
      <c r="K98" s="73"/>
      <c r="L98" s="259">
        <f>H98-I98-J98</f>
        <v>0</v>
      </c>
      <c r="M98" s="783"/>
      <c r="N98" s="1003">
        <f>OBS_PA_23.b_GP+OBS_PA_23.b.4_GP</f>
        <v>0</v>
      </c>
    </row>
    <row r="99" spans="1:258" s="457" customFormat="1" ht="17.100000000000001" customHeight="1" x14ac:dyDescent="0.2">
      <c r="A99" s="233" t="s">
        <v>320</v>
      </c>
      <c r="B99" s="531" t="s">
        <v>305</v>
      </c>
      <c r="C99" s="573" t="s">
        <v>84</v>
      </c>
      <c r="D99" s="574">
        <v>23</v>
      </c>
      <c r="E99" s="537" t="s">
        <v>29</v>
      </c>
      <c r="F99" s="575" t="s">
        <v>302</v>
      </c>
      <c r="G99" s="532" t="s">
        <v>27</v>
      </c>
      <c r="H99" s="580"/>
      <c r="I99" s="581"/>
      <c r="J99" s="582"/>
      <c r="K99" s="73"/>
      <c r="L99" s="259">
        <f t="shared" ref="L99:L100" si="1">H99-I99-J99</f>
        <v>0</v>
      </c>
      <c r="M99" s="783"/>
      <c r="N99" s="1004">
        <f>OBS_PA_23.b_ENT+OBS_PA_23.b.4_ENT</f>
        <v>0</v>
      </c>
      <c r="O99" s="726"/>
      <c r="P99" s="727"/>
      <c r="Q99" s="455"/>
      <c r="R99" s="456"/>
      <c r="S99" s="456"/>
      <c r="T99" s="456"/>
      <c r="U99" s="456"/>
      <c r="V99" s="456"/>
      <c r="W99" s="456"/>
      <c r="X99" s="456"/>
      <c r="Y99" s="456"/>
      <c r="Z99" s="456"/>
      <c r="AA99" s="456"/>
      <c r="AB99" s="456"/>
      <c r="AC99" s="456"/>
      <c r="AD99" s="456"/>
      <c r="AE99" s="456"/>
      <c r="AF99" s="456"/>
      <c r="AG99" s="456"/>
      <c r="AH99" s="456"/>
      <c r="AI99" s="456"/>
      <c r="AJ99" s="456"/>
      <c r="AK99" s="456"/>
      <c r="AL99" s="456"/>
      <c r="AM99" s="456"/>
      <c r="AN99" s="456"/>
      <c r="AO99" s="456"/>
      <c r="AP99" s="456"/>
      <c r="AQ99" s="456"/>
      <c r="AR99" s="456"/>
      <c r="AS99" s="456"/>
      <c r="AT99" s="456"/>
      <c r="AU99" s="456"/>
      <c r="AV99" s="456"/>
      <c r="AW99" s="456"/>
      <c r="AX99" s="456"/>
      <c r="AY99" s="456"/>
      <c r="AZ99" s="456"/>
      <c r="BA99" s="456"/>
      <c r="BB99" s="456"/>
      <c r="BC99" s="456"/>
      <c r="BD99" s="456"/>
      <c r="BE99" s="456"/>
      <c r="BF99" s="456"/>
      <c r="BG99" s="456"/>
      <c r="BH99" s="456"/>
      <c r="BI99" s="456"/>
      <c r="BJ99" s="456"/>
      <c r="BK99" s="456"/>
      <c r="BL99" s="456"/>
      <c r="BM99" s="456"/>
      <c r="BN99" s="456"/>
      <c r="BO99" s="456"/>
      <c r="BP99" s="456"/>
      <c r="BQ99" s="456"/>
      <c r="BR99" s="456"/>
      <c r="BS99" s="456"/>
      <c r="BT99" s="456"/>
      <c r="BU99" s="456"/>
      <c r="BV99" s="456"/>
      <c r="BW99" s="456"/>
      <c r="BX99" s="456"/>
      <c r="BY99" s="456"/>
      <c r="BZ99" s="456"/>
      <c r="CA99" s="456"/>
      <c r="CB99" s="456"/>
      <c r="CC99" s="456"/>
      <c r="CD99" s="456"/>
      <c r="CE99" s="456"/>
      <c r="CF99" s="456"/>
      <c r="CG99" s="456"/>
      <c r="CH99" s="456"/>
      <c r="CI99" s="456"/>
      <c r="CJ99" s="456"/>
      <c r="CK99" s="456"/>
      <c r="CL99" s="456"/>
      <c r="CM99" s="456"/>
      <c r="CN99" s="456"/>
      <c r="CO99" s="456"/>
      <c r="CP99" s="456"/>
      <c r="CQ99" s="456"/>
      <c r="CR99" s="456"/>
      <c r="CS99" s="456"/>
      <c r="CT99" s="456"/>
      <c r="CU99" s="456"/>
      <c r="CV99" s="456"/>
      <c r="CW99" s="456"/>
      <c r="CX99" s="456"/>
      <c r="CY99" s="456"/>
      <c r="CZ99" s="456"/>
      <c r="DA99" s="456"/>
      <c r="DB99" s="456"/>
      <c r="DC99" s="456"/>
      <c r="DD99" s="456"/>
      <c r="DE99" s="456"/>
      <c r="DF99" s="456"/>
      <c r="DG99" s="456"/>
      <c r="DH99" s="456"/>
      <c r="DI99" s="456"/>
      <c r="DJ99" s="456"/>
      <c r="DK99" s="456"/>
      <c r="DL99" s="456"/>
      <c r="DM99" s="456"/>
      <c r="DN99" s="456"/>
      <c r="DO99" s="456"/>
      <c r="DP99" s="456"/>
      <c r="DQ99" s="456"/>
      <c r="DR99" s="456"/>
      <c r="DS99" s="456"/>
      <c r="DT99" s="456"/>
      <c r="DU99" s="456"/>
      <c r="DV99" s="456"/>
      <c r="DW99" s="456"/>
      <c r="DX99" s="456"/>
      <c r="DY99" s="456"/>
      <c r="DZ99" s="456"/>
      <c r="EA99" s="456"/>
      <c r="EB99" s="456"/>
      <c r="EC99" s="456"/>
      <c r="ED99" s="456"/>
      <c r="EE99" s="456"/>
      <c r="EF99" s="456"/>
      <c r="EG99" s="456"/>
      <c r="EH99" s="456"/>
      <c r="EI99" s="456"/>
      <c r="EJ99" s="456"/>
      <c r="EK99" s="456"/>
      <c r="EL99" s="456"/>
      <c r="EM99" s="456"/>
      <c r="EN99" s="456"/>
      <c r="EO99" s="456"/>
      <c r="EP99" s="456"/>
      <c r="EQ99" s="456"/>
      <c r="ER99" s="456"/>
      <c r="ES99" s="456"/>
      <c r="ET99" s="456"/>
      <c r="EU99" s="456"/>
      <c r="EV99" s="456"/>
      <c r="EW99" s="456"/>
      <c r="EX99" s="456"/>
      <c r="EY99" s="456"/>
      <c r="EZ99" s="456"/>
      <c r="FA99" s="456"/>
      <c r="FB99" s="456"/>
      <c r="FC99" s="456"/>
      <c r="FD99" s="456"/>
      <c r="FE99" s="456"/>
      <c r="FF99" s="456"/>
      <c r="FG99" s="456"/>
      <c r="FH99" s="456"/>
      <c r="FI99" s="456"/>
      <c r="FJ99" s="456"/>
      <c r="FK99" s="456"/>
      <c r="FL99" s="456"/>
      <c r="FM99" s="456"/>
      <c r="FN99" s="456"/>
      <c r="FO99" s="456"/>
      <c r="FP99" s="456"/>
      <c r="FQ99" s="456"/>
      <c r="FR99" s="456"/>
      <c r="FS99" s="456"/>
      <c r="FT99" s="456"/>
      <c r="FU99" s="456"/>
      <c r="FV99" s="456"/>
      <c r="FW99" s="456"/>
      <c r="FX99" s="456"/>
      <c r="FY99" s="456"/>
      <c r="FZ99" s="456"/>
      <c r="GA99" s="456"/>
      <c r="GB99" s="456"/>
      <c r="GC99" s="456"/>
      <c r="GD99" s="456"/>
      <c r="GE99" s="456"/>
      <c r="GF99" s="456"/>
      <c r="GG99" s="456"/>
      <c r="GH99" s="456"/>
      <c r="GI99" s="456"/>
      <c r="GJ99" s="456"/>
      <c r="GK99" s="456"/>
      <c r="GL99" s="456"/>
      <c r="GM99" s="456"/>
      <c r="GN99" s="456"/>
      <c r="GO99" s="456"/>
      <c r="GP99" s="456"/>
      <c r="GQ99" s="456"/>
      <c r="GR99" s="456"/>
      <c r="GS99" s="456"/>
      <c r="GT99" s="456"/>
      <c r="GU99" s="456"/>
      <c r="GV99" s="456"/>
      <c r="GW99" s="456"/>
      <c r="GX99" s="456"/>
      <c r="GY99" s="456"/>
      <c r="GZ99" s="456"/>
      <c r="HA99" s="456"/>
      <c r="HB99" s="456"/>
      <c r="HC99" s="456"/>
      <c r="HD99" s="456"/>
      <c r="HE99" s="456"/>
      <c r="HF99" s="456"/>
      <c r="HG99" s="456"/>
      <c r="HH99" s="456"/>
      <c r="HI99" s="456"/>
      <c r="HJ99" s="456"/>
      <c r="HK99" s="456"/>
      <c r="HL99" s="456"/>
      <c r="HM99" s="456"/>
      <c r="HN99" s="456"/>
      <c r="HO99" s="456"/>
      <c r="HP99" s="456"/>
      <c r="HQ99" s="456"/>
      <c r="HR99" s="456"/>
      <c r="HS99" s="456"/>
      <c r="HT99" s="456"/>
      <c r="HU99" s="456"/>
      <c r="HV99" s="456"/>
      <c r="HW99" s="456"/>
      <c r="HX99" s="456"/>
      <c r="HY99" s="456"/>
      <c r="HZ99" s="456"/>
      <c r="IA99" s="456"/>
      <c r="IB99" s="456"/>
      <c r="IC99" s="456"/>
      <c r="ID99" s="456"/>
      <c r="IE99" s="456"/>
      <c r="IF99" s="456"/>
      <c r="IG99" s="456"/>
      <c r="IH99" s="456"/>
      <c r="II99" s="456"/>
      <c r="IJ99" s="456"/>
      <c r="IK99" s="456"/>
      <c r="IL99" s="456"/>
      <c r="IM99" s="456"/>
      <c r="IN99" s="456"/>
      <c r="IO99" s="456"/>
      <c r="IP99" s="456"/>
      <c r="IQ99" s="456"/>
      <c r="IR99" s="456"/>
      <c r="IS99" s="456"/>
      <c r="IT99" s="456"/>
      <c r="IU99" s="456"/>
      <c r="IV99" s="456"/>
      <c r="IW99" s="456"/>
      <c r="IX99" s="456"/>
    </row>
    <row r="100" spans="1:258" s="457" customFormat="1" ht="17.100000000000001" customHeight="1" thickBot="1" x14ac:dyDescent="0.25">
      <c r="A100" s="1095" t="s">
        <v>323</v>
      </c>
      <c r="B100" s="533" t="s">
        <v>297</v>
      </c>
      <c r="C100" s="576" t="s">
        <v>84</v>
      </c>
      <c r="D100" s="577">
        <v>23</v>
      </c>
      <c r="E100" s="578" t="s">
        <v>29</v>
      </c>
      <c r="F100" s="579" t="s">
        <v>289</v>
      </c>
      <c r="G100" s="534" t="s">
        <v>27</v>
      </c>
      <c r="H100" s="583"/>
      <c r="I100" s="584"/>
      <c r="J100" s="585"/>
      <c r="K100" s="73"/>
      <c r="L100" s="259">
        <f t="shared" si="1"/>
        <v>0</v>
      </c>
      <c r="M100" s="783"/>
      <c r="N100" s="783"/>
      <c r="O100" s="726"/>
      <c r="P100" s="727"/>
      <c r="Q100" s="455"/>
      <c r="R100" s="456"/>
      <c r="S100" s="456"/>
      <c r="T100" s="456"/>
      <c r="U100" s="456"/>
      <c r="V100" s="456"/>
      <c r="W100" s="456"/>
      <c r="X100" s="456"/>
      <c r="Y100" s="456"/>
      <c r="Z100" s="456"/>
      <c r="AA100" s="456"/>
      <c r="AB100" s="456"/>
      <c r="AC100" s="456"/>
      <c r="AD100" s="456"/>
      <c r="AE100" s="456"/>
      <c r="AF100" s="456"/>
      <c r="AG100" s="456"/>
      <c r="AH100" s="456"/>
      <c r="AI100" s="456"/>
      <c r="AJ100" s="456"/>
      <c r="AK100" s="456"/>
      <c r="AL100" s="456"/>
      <c r="AM100" s="456"/>
      <c r="AN100" s="456"/>
      <c r="AO100" s="456"/>
      <c r="AP100" s="456"/>
      <c r="AQ100" s="456"/>
      <c r="AR100" s="456"/>
      <c r="AS100" s="456"/>
      <c r="AT100" s="456"/>
      <c r="AU100" s="456"/>
      <c r="AV100" s="456"/>
      <c r="AW100" s="456"/>
      <c r="AX100" s="456"/>
      <c r="AY100" s="456"/>
      <c r="AZ100" s="456"/>
      <c r="BA100" s="456"/>
      <c r="BB100" s="456"/>
      <c r="BC100" s="456"/>
      <c r="BD100" s="456"/>
      <c r="BE100" s="456"/>
      <c r="BF100" s="456"/>
      <c r="BG100" s="456"/>
      <c r="BH100" s="456"/>
      <c r="BI100" s="456"/>
      <c r="BJ100" s="456"/>
      <c r="BK100" s="456"/>
      <c r="BL100" s="456"/>
      <c r="BM100" s="456"/>
      <c r="BN100" s="456"/>
      <c r="BO100" s="456"/>
      <c r="BP100" s="456"/>
      <c r="BQ100" s="456"/>
      <c r="BR100" s="456"/>
      <c r="BS100" s="456"/>
      <c r="BT100" s="456"/>
      <c r="BU100" s="456"/>
      <c r="BV100" s="456"/>
      <c r="BW100" s="456"/>
      <c r="BX100" s="456"/>
      <c r="BY100" s="456"/>
      <c r="BZ100" s="456"/>
      <c r="CA100" s="456"/>
      <c r="CB100" s="456"/>
      <c r="CC100" s="456"/>
      <c r="CD100" s="456"/>
      <c r="CE100" s="456"/>
      <c r="CF100" s="456"/>
      <c r="CG100" s="456"/>
      <c r="CH100" s="456"/>
      <c r="CI100" s="456"/>
      <c r="CJ100" s="456"/>
      <c r="CK100" s="456"/>
      <c r="CL100" s="456"/>
      <c r="CM100" s="456"/>
      <c r="CN100" s="456"/>
      <c r="CO100" s="456"/>
      <c r="CP100" s="456"/>
      <c r="CQ100" s="456"/>
      <c r="CR100" s="456"/>
      <c r="CS100" s="456"/>
      <c r="CT100" s="456"/>
      <c r="CU100" s="456"/>
      <c r="CV100" s="456"/>
      <c r="CW100" s="456"/>
      <c r="CX100" s="456"/>
      <c r="CY100" s="456"/>
      <c r="CZ100" s="456"/>
      <c r="DA100" s="456"/>
      <c r="DB100" s="456"/>
      <c r="DC100" s="456"/>
      <c r="DD100" s="456"/>
      <c r="DE100" s="456"/>
      <c r="DF100" s="456"/>
      <c r="DG100" s="456"/>
      <c r="DH100" s="456"/>
      <c r="DI100" s="456"/>
      <c r="DJ100" s="456"/>
      <c r="DK100" s="456"/>
      <c r="DL100" s="456"/>
      <c r="DM100" s="456"/>
      <c r="DN100" s="456"/>
      <c r="DO100" s="456"/>
      <c r="DP100" s="456"/>
      <c r="DQ100" s="456"/>
      <c r="DR100" s="456"/>
      <c r="DS100" s="456"/>
      <c r="DT100" s="456"/>
      <c r="DU100" s="456"/>
      <c r="DV100" s="456"/>
      <c r="DW100" s="456"/>
      <c r="DX100" s="456"/>
      <c r="DY100" s="456"/>
      <c r="DZ100" s="456"/>
      <c r="EA100" s="456"/>
      <c r="EB100" s="456"/>
      <c r="EC100" s="456"/>
      <c r="ED100" s="456"/>
      <c r="EE100" s="456"/>
      <c r="EF100" s="456"/>
      <c r="EG100" s="456"/>
      <c r="EH100" s="456"/>
      <c r="EI100" s="456"/>
      <c r="EJ100" s="456"/>
      <c r="EK100" s="456"/>
      <c r="EL100" s="456"/>
      <c r="EM100" s="456"/>
      <c r="EN100" s="456"/>
      <c r="EO100" s="456"/>
      <c r="EP100" s="456"/>
      <c r="EQ100" s="456"/>
      <c r="ER100" s="456"/>
      <c r="ES100" s="456"/>
      <c r="ET100" s="456"/>
      <c r="EU100" s="456"/>
      <c r="EV100" s="456"/>
      <c r="EW100" s="456"/>
      <c r="EX100" s="456"/>
      <c r="EY100" s="456"/>
      <c r="EZ100" s="456"/>
      <c r="FA100" s="456"/>
      <c r="FB100" s="456"/>
      <c r="FC100" s="456"/>
      <c r="FD100" s="456"/>
      <c r="FE100" s="456"/>
      <c r="FF100" s="456"/>
      <c r="FG100" s="456"/>
      <c r="FH100" s="456"/>
      <c r="FI100" s="456"/>
      <c r="FJ100" s="456"/>
      <c r="FK100" s="456"/>
      <c r="FL100" s="456"/>
      <c r="FM100" s="456"/>
      <c r="FN100" s="456"/>
      <c r="FO100" s="456"/>
      <c r="FP100" s="456"/>
      <c r="FQ100" s="456"/>
      <c r="FR100" s="456"/>
      <c r="FS100" s="456"/>
      <c r="FT100" s="456"/>
      <c r="FU100" s="456"/>
      <c r="FV100" s="456"/>
      <c r="FW100" s="456"/>
      <c r="FX100" s="456"/>
      <c r="FY100" s="456"/>
      <c r="FZ100" s="456"/>
      <c r="GA100" s="456"/>
      <c r="GB100" s="456"/>
      <c r="GC100" s="456"/>
      <c r="GD100" s="456"/>
      <c r="GE100" s="456"/>
      <c r="GF100" s="456"/>
      <c r="GG100" s="456"/>
      <c r="GH100" s="456"/>
      <c r="GI100" s="456"/>
      <c r="GJ100" s="456"/>
      <c r="GK100" s="456"/>
      <c r="GL100" s="456"/>
      <c r="GM100" s="456"/>
      <c r="GN100" s="456"/>
      <c r="GO100" s="456"/>
      <c r="GP100" s="456"/>
      <c r="GQ100" s="456"/>
      <c r="GR100" s="456"/>
      <c r="GS100" s="456"/>
      <c r="GT100" s="456"/>
      <c r="GU100" s="456"/>
      <c r="GV100" s="456"/>
      <c r="GW100" s="456"/>
      <c r="GX100" s="456"/>
      <c r="GY100" s="456"/>
      <c r="GZ100" s="456"/>
      <c r="HA100" s="456"/>
      <c r="HB100" s="456"/>
      <c r="HC100" s="456"/>
      <c r="HD100" s="456"/>
      <c r="HE100" s="456"/>
      <c r="HF100" s="456"/>
      <c r="HG100" s="456"/>
      <c r="HH100" s="456"/>
      <c r="HI100" s="456"/>
      <c r="HJ100" s="456"/>
      <c r="HK100" s="456"/>
      <c r="HL100" s="456"/>
      <c r="HM100" s="456"/>
      <c r="HN100" s="456"/>
      <c r="HO100" s="456"/>
      <c r="HP100" s="456"/>
      <c r="HQ100" s="456"/>
      <c r="HR100" s="456"/>
      <c r="HS100" s="456"/>
      <c r="HT100" s="456"/>
      <c r="HU100" s="456"/>
      <c r="HV100" s="456"/>
      <c r="HW100" s="456"/>
      <c r="HX100" s="456"/>
      <c r="HY100" s="456"/>
      <c r="HZ100" s="456"/>
      <c r="IA100" s="456"/>
      <c r="IB100" s="456"/>
      <c r="IC100" s="456"/>
      <c r="ID100" s="456"/>
      <c r="IE100" s="456"/>
      <c r="IF100" s="456"/>
      <c r="IG100" s="456"/>
      <c r="IH100" s="456"/>
      <c r="II100" s="456"/>
      <c r="IJ100" s="456"/>
      <c r="IK100" s="456"/>
      <c r="IL100" s="456"/>
      <c r="IM100" s="456"/>
      <c r="IN100" s="456"/>
      <c r="IO100" s="456"/>
      <c r="IP100" s="456"/>
      <c r="IQ100" s="456"/>
      <c r="IR100" s="456"/>
      <c r="IS100" s="456"/>
      <c r="IT100" s="456"/>
      <c r="IU100" s="456"/>
      <c r="IV100" s="456"/>
      <c r="IW100" s="456"/>
      <c r="IX100" s="456"/>
    </row>
    <row r="101" spans="1:258" ht="17.100000000000001" customHeight="1" x14ac:dyDescent="0.2">
      <c r="A101" s="260" t="s">
        <v>107</v>
      </c>
      <c r="B101" s="529" t="s">
        <v>108</v>
      </c>
      <c r="C101" s="251"/>
      <c r="G101" s="98"/>
      <c r="H101" s="73"/>
      <c r="I101" s="73"/>
      <c r="J101" s="73"/>
      <c r="K101" s="73"/>
      <c r="M101" s="774"/>
      <c r="N101" s="774"/>
    </row>
    <row r="102" spans="1:258" ht="17.100000000000001" customHeight="1" x14ac:dyDescent="0.2">
      <c r="A102" s="260" t="s">
        <v>109</v>
      </c>
      <c r="B102" s="260"/>
      <c r="C102" s="251"/>
      <c r="G102" s="98"/>
      <c r="H102" s="73"/>
      <c r="I102" s="73"/>
      <c r="J102" s="73"/>
      <c r="K102" s="73"/>
      <c r="M102" s="774"/>
      <c r="N102" s="774"/>
    </row>
    <row r="103" spans="1:258" ht="17.100000000000001" customHeight="1" thickBot="1" x14ac:dyDescent="0.25">
      <c r="G103" s="98"/>
      <c r="H103" s="73"/>
      <c r="I103" s="73"/>
      <c r="J103" s="73"/>
      <c r="M103" s="774"/>
      <c r="N103" s="774"/>
    </row>
    <row r="104" spans="1:258" ht="23.1" customHeight="1" thickBot="1" x14ac:dyDescent="0.25">
      <c r="A104" s="568" t="s">
        <v>326</v>
      </c>
      <c r="B104" s="1325" t="s">
        <v>432</v>
      </c>
      <c r="C104" s="1326"/>
      <c r="D104" s="1326"/>
      <c r="E104" s="1326"/>
      <c r="F104" s="1326"/>
      <c r="G104" s="1327"/>
      <c r="H104" s="155" t="s">
        <v>81</v>
      </c>
      <c r="I104" s="179"/>
      <c r="J104" s="124"/>
      <c r="K104" s="261"/>
      <c r="M104" s="774"/>
      <c r="N104" s="774"/>
    </row>
    <row r="105" spans="1:258" ht="15.75" customHeight="1" thickBot="1" x14ac:dyDescent="0.25">
      <c r="A105" s="505" t="s">
        <v>110</v>
      </c>
      <c r="B105" s="485" t="s">
        <v>111</v>
      </c>
      <c r="C105" s="487" t="s">
        <v>84</v>
      </c>
      <c r="D105" s="488">
        <v>5152</v>
      </c>
      <c r="E105" s="489" t="s">
        <v>112</v>
      </c>
      <c r="F105" s="489" t="s">
        <v>113</v>
      </c>
      <c r="G105" s="490" t="s">
        <v>27</v>
      </c>
      <c r="H105" s="472"/>
      <c r="I105" s="463"/>
      <c r="J105" s="124"/>
      <c r="K105" s="261"/>
      <c r="M105" s="774"/>
      <c r="N105" s="774"/>
    </row>
    <row r="106" spans="1:258" ht="15.75" customHeight="1" x14ac:dyDescent="0.2">
      <c r="A106" s="569" t="s">
        <v>114</v>
      </c>
      <c r="B106" s="486" t="s">
        <v>282</v>
      </c>
      <c r="C106" s="516" t="s">
        <v>84</v>
      </c>
      <c r="D106" s="469">
        <v>5152</v>
      </c>
      <c r="E106" s="470" t="s">
        <v>85</v>
      </c>
      <c r="F106" s="470" t="s">
        <v>113</v>
      </c>
      <c r="G106" s="471" t="s">
        <v>27</v>
      </c>
      <c r="H106" s="484"/>
      <c r="I106" s="463"/>
      <c r="J106" s="124"/>
      <c r="K106" s="261"/>
      <c r="M106" s="774"/>
      <c r="N106" s="774"/>
    </row>
    <row r="107" spans="1:258" s="457" customFormat="1" ht="15.75" customHeight="1" x14ac:dyDescent="0.2">
      <c r="A107" s="233" t="s">
        <v>324</v>
      </c>
      <c r="B107" s="949" t="s">
        <v>292</v>
      </c>
      <c r="C107" s="535" t="s">
        <v>84</v>
      </c>
      <c r="D107" s="536">
        <v>5152</v>
      </c>
      <c r="E107" s="537" t="s">
        <v>312</v>
      </c>
      <c r="F107" s="537" t="s">
        <v>113</v>
      </c>
      <c r="G107" s="532" t="s">
        <v>27</v>
      </c>
      <c r="H107" s="586"/>
      <c r="I107" s="463"/>
      <c r="J107" s="466"/>
      <c r="K107" s="467"/>
      <c r="L107" s="468"/>
      <c r="M107" s="774"/>
      <c r="N107" s="774"/>
      <c r="O107" s="726"/>
      <c r="P107" s="727"/>
      <c r="Q107" s="455"/>
      <c r="R107" s="456"/>
      <c r="S107" s="456"/>
      <c r="T107" s="456"/>
      <c r="U107" s="456"/>
      <c r="V107" s="456"/>
      <c r="W107" s="456"/>
      <c r="X107" s="456"/>
      <c r="Y107" s="456"/>
      <c r="Z107" s="456"/>
      <c r="AA107" s="456"/>
      <c r="AB107" s="456"/>
      <c r="AC107" s="456"/>
      <c r="AD107" s="456"/>
      <c r="AE107" s="456"/>
      <c r="AF107" s="456"/>
      <c r="AG107" s="456"/>
      <c r="AH107" s="456"/>
      <c r="AI107" s="456"/>
      <c r="AJ107" s="456"/>
      <c r="AK107" s="456"/>
      <c r="AL107" s="456"/>
      <c r="AM107" s="456"/>
      <c r="AN107" s="456"/>
      <c r="AO107" s="456"/>
      <c r="AP107" s="456"/>
      <c r="AQ107" s="456"/>
      <c r="AR107" s="456"/>
      <c r="AS107" s="456"/>
      <c r="AT107" s="456"/>
      <c r="AU107" s="456"/>
      <c r="AV107" s="456"/>
      <c r="AW107" s="456"/>
      <c r="AX107" s="456"/>
      <c r="AY107" s="456"/>
      <c r="AZ107" s="456"/>
      <c r="BA107" s="456"/>
      <c r="BB107" s="456"/>
      <c r="BC107" s="456"/>
      <c r="BD107" s="456"/>
      <c r="BE107" s="456"/>
      <c r="BF107" s="456"/>
      <c r="BG107" s="456"/>
      <c r="BH107" s="456"/>
      <c r="BI107" s="456"/>
      <c r="BJ107" s="456"/>
      <c r="BK107" s="456"/>
      <c r="BL107" s="456"/>
      <c r="BM107" s="456"/>
      <c r="BN107" s="456"/>
      <c r="BO107" s="456"/>
      <c r="BP107" s="456"/>
      <c r="BQ107" s="456"/>
      <c r="BR107" s="456"/>
      <c r="BS107" s="456"/>
      <c r="BT107" s="456"/>
      <c r="BU107" s="456"/>
      <c r="BV107" s="456"/>
      <c r="BW107" s="456"/>
      <c r="BX107" s="456"/>
      <c r="BY107" s="456"/>
      <c r="BZ107" s="456"/>
      <c r="CA107" s="456"/>
      <c r="CB107" s="456"/>
      <c r="CC107" s="456"/>
      <c r="CD107" s="456"/>
      <c r="CE107" s="456"/>
      <c r="CF107" s="456"/>
      <c r="CG107" s="456"/>
      <c r="CH107" s="456"/>
      <c r="CI107" s="456"/>
      <c r="CJ107" s="456"/>
      <c r="CK107" s="456"/>
      <c r="CL107" s="456"/>
      <c r="CM107" s="456"/>
      <c r="CN107" s="456"/>
      <c r="CO107" s="456"/>
      <c r="CP107" s="456"/>
      <c r="CQ107" s="456"/>
      <c r="CR107" s="456"/>
      <c r="CS107" s="456"/>
      <c r="CT107" s="456"/>
      <c r="CU107" s="456"/>
      <c r="CV107" s="456"/>
      <c r="CW107" s="456"/>
      <c r="CX107" s="456"/>
      <c r="CY107" s="456"/>
      <c r="CZ107" s="456"/>
      <c r="DA107" s="456"/>
      <c r="DB107" s="456"/>
      <c r="DC107" s="456"/>
      <c r="DD107" s="456"/>
      <c r="DE107" s="456"/>
      <c r="DF107" s="456"/>
      <c r="DG107" s="456"/>
      <c r="DH107" s="456"/>
      <c r="DI107" s="456"/>
      <c r="DJ107" s="456"/>
      <c r="DK107" s="456"/>
      <c r="DL107" s="456"/>
      <c r="DM107" s="456"/>
      <c r="DN107" s="456"/>
      <c r="DO107" s="456"/>
      <c r="DP107" s="456"/>
      <c r="DQ107" s="456"/>
      <c r="DR107" s="456"/>
      <c r="DS107" s="456"/>
      <c r="DT107" s="456"/>
      <c r="DU107" s="456"/>
      <c r="DV107" s="456"/>
      <c r="DW107" s="456"/>
      <c r="DX107" s="456"/>
      <c r="DY107" s="456"/>
      <c r="DZ107" s="456"/>
      <c r="EA107" s="456"/>
      <c r="EB107" s="456"/>
      <c r="EC107" s="456"/>
      <c r="ED107" s="456"/>
      <c r="EE107" s="456"/>
      <c r="EF107" s="456"/>
      <c r="EG107" s="456"/>
      <c r="EH107" s="456"/>
      <c r="EI107" s="456"/>
      <c r="EJ107" s="456"/>
      <c r="EK107" s="456"/>
      <c r="EL107" s="456"/>
      <c r="EM107" s="456"/>
      <c r="EN107" s="456"/>
      <c r="EO107" s="456"/>
      <c r="EP107" s="456"/>
      <c r="EQ107" s="456"/>
      <c r="ER107" s="456"/>
      <c r="ES107" s="456"/>
      <c r="ET107" s="456"/>
      <c r="EU107" s="456"/>
      <c r="EV107" s="456"/>
      <c r="EW107" s="456"/>
      <c r="EX107" s="456"/>
      <c r="EY107" s="456"/>
      <c r="EZ107" s="456"/>
      <c r="FA107" s="456"/>
      <c r="FB107" s="456"/>
      <c r="FC107" s="456"/>
      <c r="FD107" s="456"/>
      <c r="FE107" s="456"/>
      <c r="FF107" s="456"/>
      <c r="FG107" s="456"/>
      <c r="FH107" s="456"/>
      <c r="FI107" s="456"/>
      <c r="FJ107" s="456"/>
      <c r="FK107" s="456"/>
      <c r="FL107" s="456"/>
      <c r="FM107" s="456"/>
      <c r="FN107" s="456"/>
      <c r="FO107" s="456"/>
      <c r="FP107" s="456"/>
      <c r="FQ107" s="456"/>
      <c r="FR107" s="456"/>
      <c r="FS107" s="456"/>
      <c r="FT107" s="456"/>
      <c r="FU107" s="456"/>
      <c r="FV107" s="456"/>
      <c r="FW107" s="456"/>
      <c r="FX107" s="456"/>
      <c r="FY107" s="456"/>
      <c r="FZ107" s="456"/>
      <c r="GA107" s="456"/>
      <c r="GB107" s="456"/>
      <c r="GC107" s="456"/>
      <c r="GD107" s="456"/>
      <c r="GE107" s="456"/>
      <c r="GF107" s="456"/>
      <c r="GG107" s="456"/>
      <c r="GH107" s="456"/>
      <c r="GI107" s="456"/>
      <c r="GJ107" s="456"/>
      <c r="GK107" s="456"/>
      <c r="GL107" s="456"/>
      <c r="GM107" s="456"/>
      <c r="GN107" s="456"/>
      <c r="GO107" s="456"/>
      <c r="GP107" s="456"/>
      <c r="GQ107" s="456"/>
      <c r="GR107" s="456"/>
      <c r="GS107" s="456"/>
      <c r="GT107" s="456"/>
      <c r="GU107" s="456"/>
      <c r="GV107" s="456"/>
      <c r="GW107" s="456"/>
      <c r="GX107" s="456"/>
      <c r="GY107" s="456"/>
      <c r="GZ107" s="456"/>
      <c r="HA107" s="456"/>
      <c r="HB107" s="456"/>
      <c r="HC107" s="456"/>
      <c r="HD107" s="456"/>
      <c r="HE107" s="456"/>
      <c r="HF107" s="456"/>
      <c r="HG107" s="456"/>
      <c r="HH107" s="456"/>
      <c r="HI107" s="456"/>
      <c r="HJ107" s="456"/>
      <c r="HK107" s="456"/>
      <c r="HL107" s="456"/>
      <c r="HM107" s="456"/>
      <c r="HN107" s="456"/>
      <c r="HO107" s="456"/>
      <c r="HP107" s="456"/>
      <c r="HQ107" s="456"/>
      <c r="HR107" s="456"/>
      <c r="HS107" s="456"/>
      <c r="HT107" s="456"/>
      <c r="HU107" s="456"/>
      <c r="HV107" s="456"/>
      <c r="HW107" s="456"/>
      <c r="HX107" s="456"/>
      <c r="HY107" s="456"/>
      <c r="HZ107" s="456"/>
      <c r="IA107" s="456"/>
      <c r="IB107" s="456"/>
      <c r="IC107" s="456"/>
      <c r="ID107" s="456"/>
      <c r="IE107" s="456"/>
      <c r="IF107" s="456"/>
      <c r="IG107" s="456"/>
      <c r="IH107" s="456"/>
      <c r="II107" s="456"/>
      <c r="IJ107" s="456"/>
      <c r="IK107" s="456"/>
      <c r="IL107" s="456"/>
      <c r="IM107" s="456"/>
      <c r="IN107" s="456"/>
      <c r="IO107" s="456"/>
      <c r="IP107" s="456"/>
      <c r="IQ107" s="456"/>
      <c r="IR107" s="456"/>
      <c r="IS107" s="456"/>
      <c r="IT107" s="456"/>
      <c r="IU107" s="456"/>
      <c r="IV107" s="456"/>
      <c r="IW107" s="456"/>
      <c r="IX107" s="456"/>
    </row>
    <row r="108" spans="1:258" s="457" customFormat="1" ht="15.75" customHeight="1" thickBot="1" x14ac:dyDescent="0.25">
      <c r="A108" s="233" t="s">
        <v>325</v>
      </c>
      <c r="B108" s="955" t="s">
        <v>293</v>
      </c>
      <c r="C108" s="538" t="s">
        <v>84</v>
      </c>
      <c r="D108" s="539">
        <v>5152</v>
      </c>
      <c r="E108" s="540" t="s">
        <v>313</v>
      </c>
      <c r="F108" s="540" t="s">
        <v>113</v>
      </c>
      <c r="G108" s="541" t="s">
        <v>27</v>
      </c>
      <c r="H108" s="587"/>
      <c r="I108" s="463"/>
      <c r="J108" s="466"/>
      <c r="K108" s="467"/>
      <c r="L108" s="468"/>
      <c r="M108" s="774"/>
      <c r="N108" s="774"/>
      <c r="O108" s="726"/>
      <c r="P108" s="727"/>
      <c r="Q108" s="455"/>
      <c r="R108" s="456"/>
      <c r="S108" s="456"/>
      <c r="T108" s="456"/>
      <c r="U108" s="456"/>
      <c r="V108" s="456"/>
      <c r="W108" s="456"/>
      <c r="X108" s="456"/>
      <c r="Y108" s="456"/>
      <c r="Z108" s="456"/>
      <c r="AA108" s="456"/>
      <c r="AB108" s="456"/>
      <c r="AC108" s="456"/>
      <c r="AD108" s="456"/>
      <c r="AE108" s="456"/>
      <c r="AF108" s="456"/>
      <c r="AG108" s="456"/>
      <c r="AH108" s="456"/>
      <c r="AI108" s="456"/>
      <c r="AJ108" s="456"/>
      <c r="AK108" s="456"/>
      <c r="AL108" s="456"/>
      <c r="AM108" s="456"/>
      <c r="AN108" s="456"/>
      <c r="AO108" s="456"/>
      <c r="AP108" s="456"/>
      <c r="AQ108" s="456"/>
      <c r="AR108" s="456"/>
      <c r="AS108" s="456"/>
      <c r="AT108" s="456"/>
      <c r="AU108" s="456"/>
      <c r="AV108" s="456"/>
      <c r="AW108" s="456"/>
      <c r="AX108" s="456"/>
      <c r="AY108" s="456"/>
      <c r="AZ108" s="456"/>
      <c r="BA108" s="456"/>
      <c r="BB108" s="456"/>
      <c r="BC108" s="456"/>
      <c r="BD108" s="456"/>
      <c r="BE108" s="456"/>
      <c r="BF108" s="456"/>
      <c r="BG108" s="456"/>
      <c r="BH108" s="456"/>
      <c r="BI108" s="456"/>
      <c r="BJ108" s="456"/>
      <c r="BK108" s="456"/>
      <c r="BL108" s="456"/>
      <c r="BM108" s="456"/>
      <c r="BN108" s="456"/>
      <c r="BO108" s="456"/>
      <c r="BP108" s="456"/>
      <c r="BQ108" s="456"/>
      <c r="BR108" s="456"/>
      <c r="BS108" s="456"/>
      <c r="BT108" s="456"/>
      <c r="BU108" s="456"/>
      <c r="BV108" s="456"/>
      <c r="BW108" s="456"/>
      <c r="BX108" s="456"/>
      <c r="BY108" s="456"/>
      <c r="BZ108" s="456"/>
      <c r="CA108" s="456"/>
      <c r="CB108" s="456"/>
      <c r="CC108" s="456"/>
      <c r="CD108" s="456"/>
      <c r="CE108" s="456"/>
      <c r="CF108" s="456"/>
      <c r="CG108" s="456"/>
      <c r="CH108" s="456"/>
      <c r="CI108" s="456"/>
      <c r="CJ108" s="456"/>
      <c r="CK108" s="456"/>
      <c r="CL108" s="456"/>
      <c r="CM108" s="456"/>
      <c r="CN108" s="456"/>
      <c r="CO108" s="456"/>
      <c r="CP108" s="456"/>
      <c r="CQ108" s="456"/>
      <c r="CR108" s="456"/>
      <c r="CS108" s="456"/>
      <c r="CT108" s="456"/>
      <c r="CU108" s="456"/>
      <c r="CV108" s="456"/>
      <c r="CW108" s="456"/>
      <c r="CX108" s="456"/>
      <c r="CY108" s="456"/>
      <c r="CZ108" s="456"/>
      <c r="DA108" s="456"/>
      <c r="DB108" s="456"/>
      <c r="DC108" s="456"/>
      <c r="DD108" s="456"/>
      <c r="DE108" s="456"/>
      <c r="DF108" s="456"/>
      <c r="DG108" s="456"/>
      <c r="DH108" s="456"/>
      <c r="DI108" s="456"/>
      <c r="DJ108" s="456"/>
      <c r="DK108" s="456"/>
      <c r="DL108" s="456"/>
      <c r="DM108" s="456"/>
      <c r="DN108" s="456"/>
      <c r="DO108" s="456"/>
      <c r="DP108" s="456"/>
      <c r="DQ108" s="456"/>
      <c r="DR108" s="456"/>
      <c r="DS108" s="456"/>
      <c r="DT108" s="456"/>
      <c r="DU108" s="456"/>
      <c r="DV108" s="456"/>
      <c r="DW108" s="456"/>
      <c r="DX108" s="456"/>
      <c r="DY108" s="456"/>
      <c r="DZ108" s="456"/>
      <c r="EA108" s="456"/>
      <c r="EB108" s="456"/>
      <c r="EC108" s="456"/>
      <c r="ED108" s="456"/>
      <c r="EE108" s="456"/>
      <c r="EF108" s="456"/>
      <c r="EG108" s="456"/>
      <c r="EH108" s="456"/>
      <c r="EI108" s="456"/>
      <c r="EJ108" s="456"/>
      <c r="EK108" s="456"/>
      <c r="EL108" s="456"/>
      <c r="EM108" s="456"/>
      <c r="EN108" s="456"/>
      <c r="EO108" s="456"/>
      <c r="EP108" s="456"/>
      <c r="EQ108" s="456"/>
      <c r="ER108" s="456"/>
      <c r="ES108" s="456"/>
      <c r="ET108" s="456"/>
      <c r="EU108" s="456"/>
      <c r="EV108" s="456"/>
      <c r="EW108" s="456"/>
      <c r="EX108" s="456"/>
      <c r="EY108" s="456"/>
      <c r="EZ108" s="456"/>
      <c r="FA108" s="456"/>
      <c r="FB108" s="456"/>
      <c r="FC108" s="456"/>
      <c r="FD108" s="456"/>
      <c r="FE108" s="456"/>
      <c r="FF108" s="456"/>
      <c r="FG108" s="456"/>
      <c r="FH108" s="456"/>
      <c r="FI108" s="456"/>
      <c r="FJ108" s="456"/>
      <c r="FK108" s="456"/>
      <c r="FL108" s="456"/>
      <c r="FM108" s="456"/>
      <c r="FN108" s="456"/>
      <c r="FO108" s="456"/>
      <c r="FP108" s="456"/>
      <c r="FQ108" s="456"/>
      <c r="FR108" s="456"/>
      <c r="FS108" s="456"/>
      <c r="FT108" s="456"/>
      <c r="FU108" s="456"/>
      <c r="FV108" s="456"/>
      <c r="FW108" s="456"/>
      <c r="FX108" s="456"/>
      <c r="FY108" s="456"/>
      <c r="FZ108" s="456"/>
      <c r="GA108" s="456"/>
      <c r="GB108" s="456"/>
      <c r="GC108" s="456"/>
      <c r="GD108" s="456"/>
      <c r="GE108" s="456"/>
      <c r="GF108" s="456"/>
      <c r="GG108" s="456"/>
      <c r="GH108" s="456"/>
      <c r="GI108" s="456"/>
      <c r="GJ108" s="456"/>
      <c r="GK108" s="456"/>
      <c r="GL108" s="456"/>
      <c r="GM108" s="456"/>
      <c r="GN108" s="456"/>
      <c r="GO108" s="456"/>
      <c r="GP108" s="456"/>
      <c r="GQ108" s="456"/>
      <c r="GR108" s="456"/>
      <c r="GS108" s="456"/>
      <c r="GT108" s="456"/>
      <c r="GU108" s="456"/>
      <c r="GV108" s="456"/>
      <c r="GW108" s="456"/>
      <c r="GX108" s="456"/>
      <c r="GY108" s="456"/>
      <c r="GZ108" s="456"/>
      <c r="HA108" s="456"/>
      <c r="HB108" s="456"/>
      <c r="HC108" s="456"/>
      <c r="HD108" s="456"/>
      <c r="HE108" s="456"/>
      <c r="HF108" s="456"/>
      <c r="HG108" s="456"/>
      <c r="HH108" s="456"/>
      <c r="HI108" s="456"/>
      <c r="HJ108" s="456"/>
      <c r="HK108" s="456"/>
      <c r="HL108" s="456"/>
      <c r="HM108" s="456"/>
      <c r="HN108" s="456"/>
      <c r="HO108" s="456"/>
      <c r="HP108" s="456"/>
      <c r="HQ108" s="456"/>
      <c r="HR108" s="456"/>
      <c r="HS108" s="456"/>
      <c r="HT108" s="456"/>
      <c r="HU108" s="456"/>
      <c r="HV108" s="456"/>
      <c r="HW108" s="456"/>
      <c r="HX108" s="456"/>
      <c r="HY108" s="456"/>
      <c r="HZ108" s="456"/>
      <c r="IA108" s="456"/>
      <c r="IB108" s="456"/>
      <c r="IC108" s="456"/>
      <c r="ID108" s="456"/>
      <c r="IE108" s="456"/>
      <c r="IF108" s="456"/>
      <c r="IG108" s="456"/>
      <c r="IH108" s="456"/>
      <c r="II108" s="456"/>
      <c r="IJ108" s="456"/>
      <c r="IK108" s="456"/>
      <c r="IL108" s="456"/>
      <c r="IM108" s="456"/>
      <c r="IN108" s="456"/>
      <c r="IO108" s="456"/>
      <c r="IP108" s="456"/>
      <c r="IQ108" s="456"/>
      <c r="IR108" s="456"/>
      <c r="IS108" s="456"/>
      <c r="IT108" s="456"/>
      <c r="IU108" s="456"/>
      <c r="IV108" s="456"/>
      <c r="IW108" s="456"/>
      <c r="IX108" s="456"/>
    </row>
    <row r="109" spans="1:258" ht="15.75" customHeight="1" thickBot="1" x14ac:dyDescent="0.25">
      <c r="A109" s="464" t="s">
        <v>117</v>
      </c>
      <c r="B109" s="485" t="s">
        <v>118</v>
      </c>
      <c r="C109" s="487" t="s">
        <v>84</v>
      </c>
      <c r="D109" s="495">
        <v>5152</v>
      </c>
      <c r="E109" s="496" t="s">
        <v>119</v>
      </c>
      <c r="F109" s="496" t="s">
        <v>113</v>
      </c>
      <c r="G109" s="497" t="s">
        <v>27</v>
      </c>
      <c r="H109" s="588"/>
      <c r="I109" s="463"/>
      <c r="J109" s="124"/>
      <c r="K109" s="261"/>
      <c r="M109" s="774"/>
      <c r="N109" s="774"/>
    </row>
    <row r="110" spans="1:258" s="457" customFormat="1" ht="15.75" customHeight="1" x14ac:dyDescent="0.2">
      <c r="A110" s="233" t="s">
        <v>327</v>
      </c>
      <c r="B110" s="542" t="s">
        <v>315</v>
      </c>
      <c r="C110" s="543" t="s">
        <v>84</v>
      </c>
      <c r="D110" s="544">
        <v>5152</v>
      </c>
      <c r="E110" s="537" t="s">
        <v>303</v>
      </c>
      <c r="F110" s="537" t="s">
        <v>113</v>
      </c>
      <c r="G110" s="532" t="s">
        <v>27</v>
      </c>
      <c r="H110" s="589"/>
      <c r="I110" s="463"/>
      <c r="J110" s="466"/>
      <c r="K110" s="467"/>
      <c r="L110" s="468"/>
      <c r="M110" s="774"/>
      <c r="N110" s="774"/>
      <c r="O110" s="726"/>
      <c r="P110" s="727"/>
      <c r="Q110" s="455"/>
      <c r="R110" s="456"/>
      <c r="S110" s="456"/>
      <c r="T110" s="456"/>
      <c r="U110" s="456"/>
      <c r="V110" s="456"/>
      <c r="W110" s="456"/>
      <c r="X110" s="456"/>
      <c r="Y110" s="456"/>
      <c r="Z110" s="456"/>
      <c r="AA110" s="456"/>
      <c r="AB110" s="456"/>
      <c r="AC110" s="456"/>
      <c r="AD110" s="456"/>
      <c r="AE110" s="456"/>
      <c r="AF110" s="456"/>
      <c r="AG110" s="456"/>
      <c r="AH110" s="456"/>
      <c r="AI110" s="456"/>
      <c r="AJ110" s="456"/>
      <c r="AK110" s="456"/>
      <c r="AL110" s="456"/>
      <c r="AM110" s="456"/>
      <c r="AN110" s="456"/>
      <c r="AO110" s="456"/>
      <c r="AP110" s="456"/>
      <c r="AQ110" s="456"/>
      <c r="AR110" s="456"/>
      <c r="AS110" s="456"/>
      <c r="AT110" s="456"/>
      <c r="AU110" s="456"/>
      <c r="AV110" s="456"/>
      <c r="AW110" s="456"/>
      <c r="AX110" s="456"/>
      <c r="AY110" s="456"/>
      <c r="AZ110" s="456"/>
      <c r="BA110" s="456"/>
      <c r="BB110" s="456"/>
      <c r="BC110" s="456"/>
      <c r="BD110" s="456"/>
      <c r="BE110" s="456"/>
      <c r="BF110" s="456"/>
      <c r="BG110" s="456"/>
      <c r="BH110" s="456"/>
      <c r="BI110" s="456"/>
      <c r="BJ110" s="456"/>
      <c r="BK110" s="456"/>
      <c r="BL110" s="456"/>
      <c r="BM110" s="456"/>
      <c r="BN110" s="456"/>
      <c r="BO110" s="456"/>
      <c r="BP110" s="456"/>
      <c r="BQ110" s="456"/>
      <c r="BR110" s="456"/>
      <c r="BS110" s="456"/>
      <c r="BT110" s="456"/>
      <c r="BU110" s="456"/>
      <c r="BV110" s="456"/>
      <c r="BW110" s="456"/>
      <c r="BX110" s="456"/>
      <c r="BY110" s="456"/>
      <c r="BZ110" s="456"/>
      <c r="CA110" s="456"/>
      <c r="CB110" s="456"/>
      <c r="CC110" s="456"/>
      <c r="CD110" s="456"/>
      <c r="CE110" s="456"/>
      <c r="CF110" s="456"/>
      <c r="CG110" s="456"/>
      <c r="CH110" s="456"/>
      <c r="CI110" s="456"/>
      <c r="CJ110" s="456"/>
      <c r="CK110" s="456"/>
      <c r="CL110" s="456"/>
      <c r="CM110" s="456"/>
      <c r="CN110" s="456"/>
      <c r="CO110" s="456"/>
      <c r="CP110" s="456"/>
      <c r="CQ110" s="456"/>
      <c r="CR110" s="456"/>
      <c r="CS110" s="456"/>
      <c r="CT110" s="456"/>
      <c r="CU110" s="456"/>
      <c r="CV110" s="456"/>
      <c r="CW110" s="456"/>
      <c r="CX110" s="456"/>
      <c r="CY110" s="456"/>
      <c r="CZ110" s="456"/>
      <c r="DA110" s="456"/>
      <c r="DB110" s="456"/>
      <c r="DC110" s="456"/>
      <c r="DD110" s="456"/>
      <c r="DE110" s="456"/>
      <c r="DF110" s="456"/>
      <c r="DG110" s="456"/>
      <c r="DH110" s="456"/>
      <c r="DI110" s="456"/>
      <c r="DJ110" s="456"/>
      <c r="DK110" s="456"/>
      <c r="DL110" s="456"/>
      <c r="DM110" s="456"/>
      <c r="DN110" s="456"/>
      <c r="DO110" s="456"/>
      <c r="DP110" s="456"/>
      <c r="DQ110" s="456"/>
      <c r="DR110" s="456"/>
      <c r="DS110" s="456"/>
      <c r="DT110" s="456"/>
      <c r="DU110" s="456"/>
      <c r="DV110" s="456"/>
      <c r="DW110" s="456"/>
      <c r="DX110" s="456"/>
      <c r="DY110" s="456"/>
      <c r="DZ110" s="456"/>
      <c r="EA110" s="456"/>
      <c r="EB110" s="456"/>
      <c r="EC110" s="456"/>
      <c r="ED110" s="456"/>
      <c r="EE110" s="456"/>
      <c r="EF110" s="456"/>
      <c r="EG110" s="456"/>
      <c r="EH110" s="456"/>
      <c r="EI110" s="456"/>
      <c r="EJ110" s="456"/>
      <c r="EK110" s="456"/>
      <c r="EL110" s="456"/>
      <c r="EM110" s="456"/>
      <c r="EN110" s="456"/>
      <c r="EO110" s="456"/>
      <c r="EP110" s="456"/>
      <c r="EQ110" s="456"/>
      <c r="ER110" s="456"/>
      <c r="ES110" s="456"/>
      <c r="ET110" s="456"/>
      <c r="EU110" s="456"/>
      <c r="EV110" s="456"/>
      <c r="EW110" s="456"/>
      <c r="EX110" s="456"/>
      <c r="EY110" s="456"/>
      <c r="EZ110" s="456"/>
      <c r="FA110" s="456"/>
      <c r="FB110" s="456"/>
      <c r="FC110" s="456"/>
      <c r="FD110" s="456"/>
      <c r="FE110" s="456"/>
      <c r="FF110" s="456"/>
      <c r="FG110" s="456"/>
      <c r="FH110" s="456"/>
      <c r="FI110" s="456"/>
      <c r="FJ110" s="456"/>
      <c r="FK110" s="456"/>
      <c r="FL110" s="456"/>
      <c r="FM110" s="456"/>
      <c r="FN110" s="456"/>
      <c r="FO110" s="456"/>
      <c r="FP110" s="456"/>
      <c r="FQ110" s="456"/>
      <c r="FR110" s="456"/>
      <c r="FS110" s="456"/>
      <c r="FT110" s="456"/>
      <c r="FU110" s="456"/>
      <c r="FV110" s="456"/>
      <c r="FW110" s="456"/>
      <c r="FX110" s="456"/>
      <c r="FY110" s="456"/>
      <c r="FZ110" s="456"/>
      <c r="GA110" s="456"/>
      <c r="GB110" s="456"/>
      <c r="GC110" s="456"/>
      <c r="GD110" s="456"/>
      <c r="GE110" s="456"/>
      <c r="GF110" s="456"/>
      <c r="GG110" s="456"/>
      <c r="GH110" s="456"/>
      <c r="GI110" s="456"/>
      <c r="GJ110" s="456"/>
      <c r="GK110" s="456"/>
      <c r="GL110" s="456"/>
      <c r="GM110" s="456"/>
      <c r="GN110" s="456"/>
      <c r="GO110" s="456"/>
      <c r="GP110" s="456"/>
      <c r="GQ110" s="456"/>
      <c r="GR110" s="456"/>
      <c r="GS110" s="456"/>
      <c r="GT110" s="456"/>
      <c r="GU110" s="456"/>
      <c r="GV110" s="456"/>
      <c r="GW110" s="456"/>
      <c r="GX110" s="456"/>
      <c r="GY110" s="456"/>
      <c r="GZ110" s="456"/>
      <c r="HA110" s="456"/>
      <c r="HB110" s="456"/>
      <c r="HC110" s="456"/>
      <c r="HD110" s="456"/>
      <c r="HE110" s="456"/>
      <c r="HF110" s="456"/>
      <c r="HG110" s="456"/>
      <c r="HH110" s="456"/>
      <c r="HI110" s="456"/>
      <c r="HJ110" s="456"/>
      <c r="HK110" s="456"/>
      <c r="HL110" s="456"/>
      <c r="HM110" s="456"/>
      <c r="HN110" s="456"/>
      <c r="HO110" s="456"/>
      <c r="HP110" s="456"/>
      <c r="HQ110" s="456"/>
      <c r="HR110" s="456"/>
      <c r="HS110" s="456"/>
      <c r="HT110" s="456"/>
      <c r="HU110" s="456"/>
      <c r="HV110" s="456"/>
      <c r="HW110" s="456"/>
      <c r="HX110" s="456"/>
      <c r="HY110" s="456"/>
      <c r="HZ110" s="456"/>
      <c r="IA110" s="456"/>
      <c r="IB110" s="456"/>
      <c r="IC110" s="456"/>
      <c r="ID110" s="456"/>
      <c r="IE110" s="456"/>
      <c r="IF110" s="456"/>
      <c r="IG110" s="456"/>
      <c r="IH110" s="456"/>
      <c r="II110" s="456"/>
      <c r="IJ110" s="456"/>
      <c r="IK110" s="456"/>
      <c r="IL110" s="456"/>
      <c r="IM110" s="456"/>
      <c r="IN110" s="456"/>
      <c r="IO110" s="456"/>
      <c r="IP110" s="456"/>
      <c r="IQ110" s="456"/>
      <c r="IR110" s="456"/>
      <c r="IS110" s="456"/>
      <c r="IT110" s="456"/>
      <c r="IU110" s="456"/>
      <c r="IV110" s="456"/>
      <c r="IW110" s="456"/>
      <c r="IX110" s="456"/>
    </row>
    <row r="111" spans="1:258" s="457" customFormat="1" ht="15.75" customHeight="1" thickBot="1" x14ac:dyDescent="0.25">
      <c r="A111" s="943" t="s">
        <v>328</v>
      </c>
      <c r="B111" s="949" t="s">
        <v>307</v>
      </c>
      <c r="C111" s="950" t="s">
        <v>84</v>
      </c>
      <c r="D111" s="544">
        <v>5152</v>
      </c>
      <c r="E111" s="537" t="s">
        <v>314</v>
      </c>
      <c r="F111" s="537" t="s">
        <v>113</v>
      </c>
      <c r="G111" s="532" t="s">
        <v>27</v>
      </c>
      <c r="H111" s="589"/>
      <c r="I111" s="463"/>
      <c r="J111" s="466"/>
      <c r="K111" s="467"/>
      <c r="L111" s="468"/>
      <c r="M111" s="774"/>
      <c r="N111" s="774"/>
      <c r="O111" s="726"/>
      <c r="P111" s="727"/>
      <c r="Q111" s="455"/>
      <c r="R111" s="456"/>
      <c r="S111" s="456"/>
      <c r="T111" s="456"/>
      <c r="U111" s="456"/>
      <c r="V111" s="456"/>
      <c r="W111" s="456"/>
      <c r="X111" s="456"/>
      <c r="Y111" s="456"/>
      <c r="Z111" s="456"/>
      <c r="AA111" s="456"/>
      <c r="AB111" s="456"/>
      <c r="AC111" s="456"/>
      <c r="AD111" s="456"/>
      <c r="AE111" s="456"/>
      <c r="AF111" s="456"/>
      <c r="AG111" s="456"/>
      <c r="AH111" s="456"/>
      <c r="AI111" s="456"/>
      <c r="AJ111" s="456"/>
      <c r="AK111" s="456"/>
      <c r="AL111" s="456"/>
      <c r="AM111" s="456"/>
      <c r="AN111" s="456"/>
      <c r="AO111" s="456"/>
      <c r="AP111" s="456"/>
      <c r="AQ111" s="456"/>
      <c r="AR111" s="456"/>
      <c r="AS111" s="456"/>
      <c r="AT111" s="456"/>
      <c r="AU111" s="456"/>
      <c r="AV111" s="456"/>
      <c r="AW111" s="456"/>
      <c r="AX111" s="456"/>
      <c r="AY111" s="456"/>
      <c r="AZ111" s="456"/>
      <c r="BA111" s="456"/>
      <c r="BB111" s="456"/>
      <c r="BC111" s="456"/>
      <c r="BD111" s="456"/>
      <c r="BE111" s="456"/>
      <c r="BF111" s="456"/>
      <c r="BG111" s="456"/>
      <c r="BH111" s="456"/>
      <c r="BI111" s="456"/>
      <c r="BJ111" s="456"/>
      <c r="BK111" s="456"/>
      <c r="BL111" s="456"/>
      <c r="BM111" s="456"/>
      <c r="BN111" s="456"/>
      <c r="BO111" s="456"/>
      <c r="BP111" s="456"/>
      <c r="BQ111" s="456"/>
      <c r="BR111" s="456"/>
      <c r="BS111" s="456"/>
      <c r="BT111" s="456"/>
      <c r="BU111" s="456"/>
      <c r="BV111" s="456"/>
      <c r="BW111" s="456"/>
      <c r="BX111" s="456"/>
      <c r="BY111" s="456"/>
      <c r="BZ111" s="456"/>
      <c r="CA111" s="456"/>
      <c r="CB111" s="456"/>
      <c r="CC111" s="456"/>
      <c r="CD111" s="456"/>
      <c r="CE111" s="456"/>
      <c r="CF111" s="456"/>
      <c r="CG111" s="456"/>
      <c r="CH111" s="456"/>
      <c r="CI111" s="456"/>
      <c r="CJ111" s="456"/>
      <c r="CK111" s="456"/>
      <c r="CL111" s="456"/>
      <c r="CM111" s="456"/>
      <c r="CN111" s="456"/>
      <c r="CO111" s="456"/>
      <c r="CP111" s="456"/>
      <c r="CQ111" s="456"/>
      <c r="CR111" s="456"/>
      <c r="CS111" s="456"/>
      <c r="CT111" s="456"/>
      <c r="CU111" s="456"/>
      <c r="CV111" s="456"/>
      <c r="CW111" s="456"/>
      <c r="CX111" s="456"/>
      <c r="CY111" s="456"/>
      <c r="CZ111" s="456"/>
      <c r="DA111" s="456"/>
      <c r="DB111" s="456"/>
      <c r="DC111" s="456"/>
      <c r="DD111" s="456"/>
      <c r="DE111" s="456"/>
      <c r="DF111" s="456"/>
      <c r="DG111" s="456"/>
      <c r="DH111" s="456"/>
      <c r="DI111" s="456"/>
      <c r="DJ111" s="456"/>
      <c r="DK111" s="456"/>
      <c r="DL111" s="456"/>
      <c r="DM111" s="456"/>
      <c r="DN111" s="456"/>
      <c r="DO111" s="456"/>
      <c r="DP111" s="456"/>
      <c r="DQ111" s="456"/>
      <c r="DR111" s="456"/>
      <c r="DS111" s="456"/>
      <c r="DT111" s="456"/>
      <c r="DU111" s="456"/>
      <c r="DV111" s="456"/>
      <c r="DW111" s="456"/>
      <c r="DX111" s="456"/>
      <c r="DY111" s="456"/>
      <c r="DZ111" s="456"/>
      <c r="EA111" s="456"/>
      <c r="EB111" s="456"/>
      <c r="EC111" s="456"/>
      <c r="ED111" s="456"/>
      <c r="EE111" s="456"/>
      <c r="EF111" s="456"/>
      <c r="EG111" s="456"/>
      <c r="EH111" s="456"/>
      <c r="EI111" s="456"/>
      <c r="EJ111" s="456"/>
      <c r="EK111" s="456"/>
      <c r="EL111" s="456"/>
      <c r="EM111" s="456"/>
      <c r="EN111" s="456"/>
      <c r="EO111" s="456"/>
      <c r="EP111" s="456"/>
      <c r="EQ111" s="456"/>
      <c r="ER111" s="456"/>
      <c r="ES111" s="456"/>
      <c r="ET111" s="456"/>
      <c r="EU111" s="456"/>
      <c r="EV111" s="456"/>
      <c r="EW111" s="456"/>
      <c r="EX111" s="456"/>
      <c r="EY111" s="456"/>
      <c r="EZ111" s="456"/>
      <c r="FA111" s="456"/>
      <c r="FB111" s="456"/>
      <c r="FC111" s="456"/>
      <c r="FD111" s="456"/>
      <c r="FE111" s="456"/>
      <c r="FF111" s="456"/>
      <c r="FG111" s="456"/>
      <c r="FH111" s="456"/>
      <c r="FI111" s="456"/>
      <c r="FJ111" s="456"/>
      <c r="FK111" s="456"/>
      <c r="FL111" s="456"/>
      <c r="FM111" s="456"/>
      <c r="FN111" s="456"/>
      <c r="FO111" s="456"/>
      <c r="FP111" s="456"/>
      <c r="FQ111" s="456"/>
      <c r="FR111" s="456"/>
      <c r="FS111" s="456"/>
      <c r="FT111" s="456"/>
      <c r="FU111" s="456"/>
      <c r="FV111" s="456"/>
      <c r="FW111" s="456"/>
      <c r="FX111" s="456"/>
      <c r="FY111" s="456"/>
      <c r="FZ111" s="456"/>
      <c r="GA111" s="456"/>
      <c r="GB111" s="456"/>
      <c r="GC111" s="456"/>
      <c r="GD111" s="456"/>
      <c r="GE111" s="456"/>
      <c r="GF111" s="456"/>
      <c r="GG111" s="456"/>
      <c r="GH111" s="456"/>
      <c r="GI111" s="456"/>
      <c r="GJ111" s="456"/>
      <c r="GK111" s="456"/>
      <c r="GL111" s="456"/>
      <c r="GM111" s="456"/>
      <c r="GN111" s="456"/>
      <c r="GO111" s="456"/>
      <c r="GP111" s="456"/>
      <c r="GQ111" s="456"/>
      <c r="GR111" s="456"/>
      <c r="GS111" s="456"/>
      <c r="GT111" s="456"/>
      <c r="GU111" s="456"/>
      <c r="GV111" s="456"/>
      <c r="GW111" s="456"/>
      <c r="GX111" s="456"/>
      <c r="GY111" s="456"/>
      <c r="GZ111" s="456"/>
      <c r="HA111" s="456"/>
      <c r="HB111" s="456"/>
      <c r="HC111" s="456"/>
      <c r="HD111" s="456"/>
      <c r="HE111" s="456"/>
      <c r="HF111" s="456"/>
      <c r="HG111" s="456"/>
      <c r="HH111" s="456"/>
      <c r="HI111" s="456"/>
      <c r="HJ111" s="456"/>
      <c r="HK111" s="456"/>
      <c r="HL111" s="456"/>
      <c r="HM111" s="456"/>
      <c r="HN111" s="456"/>
      <c r="HO111" s="456"/>
      <c r="HP111" s="456"/>
      <c r="HQ111" s="456"/>
      <c r="HR111" s="456"/>
      <c r="HS111" s="456"/>
      <c r="HT111" s="456"/>
      <c r="HU111" s="456"/>
      <c r="HV111" s="456"/>
      <c r="HW111" s="456"/>
      <c r="HX111" s="456"/>
      <c r="HY111" s="456"/>
      <c r="HZ111" s="456"/>
      <c r="IA111" s="456"/>
      <c r="IB111" s="456"/>
      <c r="IC111" s="456"/>
      <c r="ID111" s="456"/>
      <c r="IE111" s="456"/>
      <c r="IF111" s="456"/>
      <c r="IG111" s="456"/>
      <c r="IH111" s="456"/>
      <c r="II111" s="456"/>
      <c r="IJ111" s="456"/>
      <c r="IK111" s="456"/>
      <c r="IL111" s="456"/>
      <c r="IM111" s="456"/>
      <c r="IN111" s="456"/>
      <c r="IO111" s="456"/>
      <c r="IP111" s="456"/>
      <c r="IQ111" s="456"/>
      <c r="IR111" s="456"/>
      <c r="IS111" s="456"/>
      <c r="IT111" s="456"/>
      <c r="IU111" s="456"/>
      <c r="IV111" s="456"/>
      <c r="IW111" s="456"/>
      <c r="IX111" s="456"/>
    </row>
    <row r="112" spans="1:258" s="457" customFormat="1" ht="15.75" customHeight="1" thickBot="1" x14ac:dyDescent="0.25">
      <c r="A112" s="943" t="s">
        <v>329</v>
      </c>
      <c r="B112" s="948" t="s">
        <v>299</v>
      </c>
      <c r="C112" s="950" t="s">
        <v>84</v>
      </c>
      <c r="D112" s="545">
        <v>5152</v>
      </c>
      <c r="E112" s="546" t="s">
        <v>318</v>
      </c>
      <c r="F112" s="546" t="s">
        <v>113</v>
      </c>
      <c r="G112" s="547" t="s">
        <v>27</v>
      </c>
      <c r="H112" s="590"/>
      <c r="I112" s="463"/>
      <c r="J112" s="466"/>
      <c r="K112" s="467"/>
      <c r="L112" s="468"/>
      <c r="M112" s="774"/>
      <c r="N112" s="774"/>
      <c r="O112" s="726"/>
      <c r="P112" s="727"/>
      <c r="Q112" s="455"/>
      <c r="R112" s="456"/>
      <c r="S112" s="456"/>
      <c r="T112" s="456"/>
      <c r="U112" s="456"/>
      <c r="V112" s="456"/>
      <c r="W112" s="456"/>
      <c r="X112" s="456"/>
      <c r="Y112" s="456"/>
      <c r="Z112" s="456"/>
      <c r="AA112" s="456"/>
      <c r="AB112" s="456"/>
      <c r="AC112" s="456"/>
      <c r="AD112" s="456"/>
      <c r="AE112" s="456"/>
      <c r="AF112" s="456"/>
      <c r="AG112" s="456"/>
      <c r="AH112" s="456"/>
      <c r="AI112" s="456"/>
      <c r="AJ112" s="456"/>
      <c r="AK112" s="456"/>
      <c r="AL112" s="456"/>
      <c r="AM112" s="456"/>
      <c r="AN112" s="456"/>
      <c r="AO112" s="456"/>
      <c r="AP112" s="456"/>
      <c r="AQ112" s="456"/>
      <c r="AR112" s="456"/>
      <c r="AS112" s="456"/>
      <c r="AT112" s="456"/>
      <c r="AU112" s="456"/>
      <c r="AV112" s="456"/>
      <c r="AW112" s="456"/>
      <c r="AX112" s="456"/>
      <c r="AY112" s="456"/>
      <c r="AZ112" s="456"/>
      <c r="BA112" s="456"/>
      <c r="BB112" s="456"/>
      <c r="BC112" s="456"/>
      <c r="BD112" s="456"/>
      <c r="BE112" s="456"/>
      <c r="BF112" s="456"/>
      <c r="BG112" s="456"/>
      <c r="BH112" s="456"/>
      <c r="BI112" s="456"/>
      <c r="BJ112" s="456"/>
      <c r="BK112" s="456"/>
      <c r="BL112" s="456"/>
      <c r="BM112" s="456"/>
      <c r="BN112" s="456"/>
      <c r="BO112" s="456"/>
      <c r="BP112" s="456"/>
      <c r="BQ112" s="456"/>
      <c r="BR112" s="456"/>
      <c r="BS112" s="456"/>
      <c r="BT112" s="456"/>
      <c r="BU112" s="456"/>
      <c r="BV112" s="456"/>
      <c r="BW112" s="456"/>
      <c r="BX112" s="456"/>
      <c r="BY112" s="456"/>
      <c r="BZ112" s="456"/>
      <c r="CA112" s="456"/>
      <c r="CB112" s="456"/>
      <c r="CC112" s="456"/>
      <c r="CD112" s="456"/>
      <c r="CE112" s="456"/>
      <c r="CF112" s="456"/>
      <c r="CG112" s="456"/>
      <c r="CH112" s="456"/>
      <c r="CI112" s="456"/>
      <c r="CJ112" s="456"/>
      <c r="CK112" s="456"/>
      <c r="CL112" s="456"/>
      <c r="CM112" s="456"/>
      <c r="CN112" s="456"/>
      <c r="CO112" s="456"/>
      <c r="CP112" s="456"/>
      <c r="CQ112" s="456"/>
      <c r="CR112" s="456"/>
      <c r="CS112" s="456"/>
      <c r="CT112" s="456"/>
      <c r="CU112" s="456"/>
      <c r="CV112" s="456"/>
      <c r="CW112" s="456"/>
      <c r="CX112" s="456"/>
      <c r="CY112" s="456"/>
      <c r="CZ112" s="456"/>
      <c r="DA112" s="456"/>
      <c r="DB112" s="456"/>
      <c r="DC112" s="456"/>
      <c r="DD112" s="456"/>
      <c r="DE112" s="456"/>
      <c r="DF112" s="456"/>
      <c r="DG112" s="456"/>
      <c r="DH112" s="456"/>
      <c r="DI112" s="456"/>
      <c r="DJ112" s="456"/>
      <c r="DK112" s="456"/>
      <c r="DL112" s="456"/>
      <c r="DM112" s="456"/>
      <c r="DN112" s="456"/>
      <c r="DO112" s="456"/>
      <c r="DP112" s="456"/>
      <c r="DQ112" s="456"/>
      <c r="DR112" s="456"/>
      <c r="DS112" s="456"/>
      <c r="DT112" s="456"/>
      <c r="DU112" s="456"/>
      <c r="DV112" s="456"/>
      <c r="DW112" s="456"/>
      <c r="DX112" s="456"/>
      <c r="DY112" s="456"/>
      <c r="DZ112" s="456"/>
      <c r="EA112" s="456"/>
      <c r="EB112" s="456"/>
      <c r="EC112" s="456"/>
      <c r="ED112" s="456"/>
      <c r="EE112" s="456"/>
      <c r="EF112" s="456"/>
      <c r="EG112" s="456"/>
      <c r="EH112" s="456"/>
      <c r="EI112" s="456"/>
      <c r="EJ112" s="456"/>
      <c r="EK112" s="456"/>
      <c r="EL112" s="456"/>
      <c r="EM112" s="456"/>
      <c r="EN112" s="456"/>
      <c r="EO112" s="456"/>
      <c r="EP112" s="456"/>
      <c r="EQ112" s="456"/>
      <c r="ER112" s="456"/>
      <c r="ES112" s="456"/>
      <c r="ET112" s="456"/>
      <c r="EU112" s="456"/>
      <c r="EV112" s="456"/>
      <c r="EW112" s="456"/>
      <c r="EX112" s="456"/>
      <c r="EY112" s="456"/>
      <c r="EZ112" s="456"/>
      <c r="FA112" s="456"/>
      <c r="FB112" s="456"/>
      <c r="FC112" s="456"/>
      <c r="FD112" s="456"/>
      <c r="FE112" s="456"/>
      <c r="FF112" s="456"/>
      <c r="FG112" s="456"/>
      <c r="FH112" s="456"/>
      <c r="FI112" s="456"/>
      <c r="FJ112" s="456"/>
      <c r="FK112" s="456"/>
      <c r="FL112" s="456"/>
      <c r="FM112" s="456"/>
      <c r="FN112" s="456"/>
      <c r="FO112" s="456"/>
      <c r="FP112" s="456"/>
      <c r="FQ112" s="456"/>
      <c r="FR112" s="456"/>
      <c r="FS112" s="456"/>
      <c r="FT112" s="456"/>
      <c r="FU112" s="456"/>
      <c r="FV112" s="456"/>
      <c r="FW112" s="456"/>
      <c r="FX112" s="456"/>
      <c r="FY112" s="456"/>
      <c r="FZ112" s="456"/>
      <c r="GA112" s="456"/>
      <c r="GB112" s="456"/>
      <c r="GC112" s="456"/>
      <c r="GD112" s="456"/>
      <c r="GE112" s="456"/>
      <c r="GF112" s="456"/>
      <c r="GG112" s="456"/>
      <c r="GH112" s="456"/>
      <c r="GI112" s="456"/>
      <c r="GJ112" s="456"/>
      <c r="GK112" s="456"/>
      <c r="GL112" s="456"/>
      <c r="GM112" s="456"/>
      <c r="GN112" s="456"/>
      <c r="GO112" s="456"/>
      <c r="GP112" s="456"/>
      <c r="GQ112" s="456"/>
      <c r="GR112" s="456"/>
      <c r="GS112" s="456"/>
      <c r="GT112" s="456"/>
      <c r="GU112" s="456"/>
      <c r="GV112" s="456"/>
      <c r="GW112" s="456"/>
      <c r="GX112" s="456"/>
      <c r="GY112" s="456"/>
      <c r="GZ112" s="456"/>
      <c r="HA112" s="456"/>
      <c r="HB112" s="456"/>
      <c r="HC112" s="456"/>
      <c r="HD112" s="456"/>
      <c r="HE112" s="456"/>
      <c r="HF112" s="456"/>
      <c r="HG112" s="456"/>
      <c r="HH112" s="456"/>
      <c r="HI112" s="456"/>
      <c r="HJ112" s="456"/>
      <c r="HK112" s="456"/>
      <c r="HL112" s="456"/>
      <c r="HM112" s="456"/>
      <c r="HN112" s="456"/>
      <c r="HO112" s="456"/>
      <c r="HP112" s="456"/>
      <c r="HQ112" s="456"/>
      <c r="HR112" s="456"/>
      <c r="HS112" s="456"/>
      <c r="HT112" s="456"/>
      <c r="HU112" s="456"/>
      <c r="HV112" s="456"/>
      <c r="HW112" s="456"/>
      <c r="HX112" s="456"/>
      <c r="HY112" s="456"/>
      <c r="HZ112" s="456"/>
      <c r="IA112" s="456"/>
      <c r="IB112" s="456"/>
      <c r="IC112" s="456"/>
      <c r="ID112" s="456"/>
      <c r="IE112" s="456"/>
      <c r="IF112" s="456"/>
      <c r="IG112" s="456"/>
      <c r="IH112" s="456"/>
      <c r="II112" s="456"/>
      <c r="IJ112" s="456"/>
      <c r="IK112" s="456"/>
      <c r="IL112" s="456"/>
      <c r="IM112" s="456"/>
      <c r="IN112" s="456"/>
      <c r="IO112" s="456"/>
      <c r="IP112" s="456"/>
      <c r="IQ112" s="456"/>
      <c r="IR112" s="456"/>
      <c r="IS112" s="456"/>
      <c r="IT112" s="456"/>
      <c r="IU112" s="456"/>
      <c r="IV112" s="456"/>
      <c r="IW112" s="456"/>
      <c r="IX112" s="456"/>
    </row>
    <row r="113" spans="1:258" s="457" customFormat="1" ht="15.75" customHeight="1" thickBot="1" x14ac:dyDescent="0.25">
      <c r="A113" s="943" t="s">
        <v>330</v>
      </c>
      <c r="B113" s="955" t="s">
        <v>306</v>
      </c>
      <c r="C113" s="951" t="s">
        <v>84</v>
      </c>
      <c r="D113" s="548">
        <v>5152</v>
      </c>
      <c r="E113" s="540" t="s">
        <v>304</v>
      </c>
      <c r="F113" s="540" t="s">
        <v>113</v>
      </c>
      <c r="G113" s="541" t="s">
        <v>27</v>
      </c>
      <c r="H113" s="953"/>
      <c r="I113" s="463"/>
      <c r="J113" s="466"/>
      <c r="K113" s="467"/>
      <c r="L113" s="468"/>
      <c r="M113" s="774"/>
      <c r="N113" s="774"/>
      <c r="O113" s="726"/>
      <c r="P113" s="727"/>
      <c r="Q113" s="455"/>
      <c r="R113" s="456"/>
      <c r="S113" s="456"/>
      <c r="T113" s="456"/>
      <c r="U113" s="456"/>
      <c r="V113" s="456"/>
      <c r="W113" s="456"/>
      <c r="X113" s="456"/>
      <c r="Y113" s="456"/>
      <c r="Z113" s="456"/>
      <c r="AA113" s="456"/>
      <c r="AB113" s="456"/>
      <c r="AC113" s="456"/>
      <c r="AD113" s="456"/>
      <c r="AE113" s="456"/>
      <c r="AF113" s="456"/>
      <c r="AG113" s="456"/>
      <c r="AH113" s="456"/>
      <c r="AI113" s="456"/>
      <c r="AJ113" s="456"/>
      <c r="AK113" s="456"/>
      <c r="AL113" s="456"/>
      <c r="AM113" s="456"/>
      <c r="AN113" s="456"/>
      <c r="AO113" s="456"/>
      <c r="AP113" s="456"/>
      <c r="AQ113" s="456"/>
      <c r="AR113" s="456"/>
      <c r="AS113" s="456"/>
      <c r="AT113" s="456"/>
      <c r="AU113" s="456"/>
      <c r="AV113" s="456"/>
      <c r="AW113" s="456"/>
      <c r="AX113" s="456"/>
      <c r="AY113" s="456"/>
      <c r="AZ113" s="456"/>
      <c r="BA113" s="456"/>
      <c r="BB113" s="456"/>
      <c r="BC113" s="456"/>
      <c r="BD113" s="456"/>
      <c r="BE113" s="456"/>
      <c r="BF113" s="456"/>
      <c r="BG113" s="456"/>
      <c r="BH113" s="456"/>
      <c r="BI113" s="456"/>
      <c r="BJ113" s="456"/>
      <c r="BK113" s="456"/>
      <c r="BL113" s="456"/>
      <c r="BM113" s="456"/>
      <c r="BN113" s="456"/>
      <c r="BO113" s="456"/>
      <c r="BP113" s="456"/>
      <c r="BQ113" s="456"/>
      <c r="BR113" s="456"/>
      <c r="BS113" s="456"/>
      <c r="BT113" s="456"/>
      <c r="BU113" s="456"/>
      <c r="BV113" s="456"/>
      <c r="BW113" s="456"/>
      <c r="BX113" s="456"/>
      <c r="BY113" s="456"/>
      <c r="BZ113" s="456"/>
      <c r="CA113" s="456"/>
      <c r="CB113" s="456"/>
      <c r="CC113" s="456"/>
      <c r="CD113" s="456"/>
      <c r="CE113" s="456"/>
      <c r="CF113" s="456"/>
      <c r="CG113" s="456"/>
      <c r="CH113" s="456"/>
      <c r="CI113" s="456"/>
      <c r="CJ113" s="456"/>
      <c r="CK113" s="456"/>
      <c r="CL113" s="456"/>
      <c r="CM113" s="456"/>
      <c r="CN113" s="456"/>
      <c r="CO113" s="456"/>
      <c r="CP113" s="456"/>
      <c r="CQ113" s="456"/>
      <c r="CR113" s="456"/>
      <c r="CS113" s="456"/>
      <c r="CT113" s="456"/>
      <c r="CU113" s="456"/>
      <c r="CV113" s="456"/>
      <c r="CW113" s="456"/>
      <c r="CX113" s="456"/>
      <c r="CY113" s="456"/>
      <c r="CZ113" s="456"/>
      <c r="DA113" s="456"/>
      <c r="DB113" s="456"/>
      <c r="DC113" s="456"/>
      <c r="DD113" s="456"/>
      <c r="DE113" s="456"/>
      <c r="DF113" s="456"/>
      <c r="DG113" s="456"/>
      <c r="DH113" s="456"/>
      <c r="DI113" s="456"/>
      <c r="DJ113" s="456"/>
      <c r="DK113" s="456"/>
      <c r="DL113" s="456"/>
      <c r="DM113" s="456"/>
      <c r="DN113" s="456"/>
      <c r="DO113" s="456"/>
      <c r="DP113" s="456"/>
      <c r="DQ113" s="456"/>
      <c r="DR113" s="456"/>
      <c r="DS113" s="456"/>
      <c r="DT113" s="456"/>
      <c r="DU113" s="456"/>
      <c r="DV113" s="456"/>
      <c r="DW113" s="456"/>
      <c r="DX113" s="456"/>
      <c r="DY113" s="456"/>
      <c r="DZ113" s="456"/>
      <c r="EA113" s="456"/>
      <c r="EB113" s="456"/>
      <c r="EC113" s="456"/>
      <c r="ED113" s="456"/>
      <c r="EE113" s="456"/>
      <c r="EF113" s="456"/>
      <c r="EG113" s="456"/>
      <c r="EH113" s="456"/>
      <c r="EI113" s="456"/>
      <c r="EJ113" s="456"/>
      <c r="EK113" s="456"/>
      <c r="EL113" s="456"/>
      <c r="EM113" s="456"/>
      <c r="EN113" s="456"/>
      <c r="EO113" s="456"/>
      <c r="EP113" s="456"/>
      <c r="EQ113" s="456"/>
      <c r="ER113" s="456"/>
      <c r="ES113" s="456"/>
      <c r="ET113" s="456"/>
      <c r="EU113" s="456"/>
      <c r="EV113" s="456"/>
      <c r="EW113" s="456"/>
      <c r="EX113" s="456"/>
      <c r="EY113" s="456"/>
      <c r="EZ113" s="456"/>
      <c r="FA113" s="456"/>
      <c r="FB113" s="456"/>
      <c r="FC113" s="456"/>
      <c r="FD113" s="456"/>
      <c r="FE113" s="456"/>
      <c r="FF113" s="456"/>
      <c r="FG113" s="456"/>
      <c r="FH113" s="456"/>
      <c r="FI113" s="456"/>
      <c r="FJ113" s="456"/>
      <c r="FK113" s="456"/>
      <c r="FL113" s="456"/>
      <c r="FM113" s="456"/>
      <c r="FN113" s="456"/>
      <c r="FO113" s="456"/>
      <c r="FP113" s="456"/>
      <c r="FQ113" s="456"/>
      <c r="FR113" s="456"/>
      <c r="FS113" s="456"/>
      <c r="FT113" s="456"/>
      <c r="FU113" s="456"/>
      <c r="FV113" s="456"/>
      <c r="FW113" s="456"/>
      <c r="FX113" s="456"/>
      <c r="FY113" s="456"/>
      <c r="FZ113" s="456"/>
      <c r="GA113" s="456"/>
      <c r="GB113" s="456"/>
      <c r="GC113" s="456"/>
      <c r="GD113" s="456"/>
      <c r="GE113" s="456"/>
      <c r="GF113" s="456"/>
      <c r="GG113" s="456"/>
      <c r="GH113" s="456"/>
      <c r="GI113" s="456"/>
      <c r="GJ113" s="456"/>
      <c r="GK113" s="456"/>
      <c r="GL113" s="456"/>
      <c r="GM113" s="456"/>
      <c r="GN113" s="456"/>
      <c r="GO113" s="456"/>
      <c r="GP113" s="456"/>
      <c r="GQ113" s="456"/>
      <c r="GR113" s="456"/>
      <c r="GS113" s="456"/>
      <c r="GT113" s="456"/>
      <c r="GU113" s="456"/>
      <c r="GV113" s="456"/>
      <c r="GW113" s="456"/>
      <c r="GX113" s="456"/>
      <c r="GY113" s="456"/>
      <c r="GZ113" s="456"/>
      <c r="HA113" s="456"/>
      <c r="HB113" s="456"/>
      <c r="HC113" s="456"/>
      <c r="HD113" s="456"/>
      <c r="HE113" s="456"/>
      <c r="HF113" s="456"/>
      <c r="HG113" s="456"/>
      <c r="HH113" s="456"/>
      <c r="HI113" s="456"/>
      <c r="HJ113" s="456"/>
      <c r="HK113" s="456"/>
      <c r="HL113" s="456"/>
      <c r="HM113" s="456"/>
      <c r="HN113" s="456"/>
      <c r="HO113" s="456"/>
      <c r="HP113" s="456"/>
      <c r="HQ113" s="456"/>
      <c r="HR113" s="456"/>
      <c r="HS113" s="456"/>
      <c r="HT113" s="456"/>
      <c r="HU113" s="456"/>
      <c r="HV113" s="456"/>
      <c r="HW113" s="456"/>
      <c r="HX113" s="456"/>
      <c r="HY113" s="456"/>
      <c r="HZ113" s="456"/>
      <c r="IA113" s="456"/>
      <c r="IB113" s="456"/>
      <c r="IC113" s="456"/>
      <c r="ID113" s="456"/>
      <c r="IE113" s="456"/>
      <c r="IF113" s="456"/>
      <c r="IG113" s="456"/>
      <c r="IH113" s="456"/>
      <c r="II113" s="456"/>
      <c r="IJ113" s="456"/>
      <c r="IK113" s="456"/>
      <c r="IL113" s="456"/>
      <c r="IM113" s="456"/>
      <c r="IN113" s="456"/>
      <c r="IO113" s="456"/>
      <c r="IP113" s="456"/>
      <c r="IQ113" s="456"/>
      <c r="IR113" s="456"/>
      <c r="IS113" s="456"/>
      <c r="IT113" s="456"/>
      <c r="IU113" s="456"/>
      <c r="IV113" s="456"/>
      <c r="IW113" s="456"/>
      <c r="IX113" s="456"/>
    </row>
    <row r="114" spans="1:258" s="457" customFormat="1" ht="17.25" customHeight="1" thickBot="1" x14ac:dyDescent="0.25">
      <c r="A114" s="984" t="s">
        <v>440</v>
      </c>
      <c r="B114" s="1017" t="s">
        <v>441</v>
      </c>
      <c r="C114" s="1005" t="s">
        <v>84</v>
      </c>
      <c r="D114" s="1006">
        <v>5152</v>
      </c>
      <c r="E114" s="663" t="s">
        <v>393</v>
      </c>
      <c r="F114" s="663" t="s">
        <v>113</v>
      </c>
      <c r="G114" s="1007" t="s">
        <v>27</v>
      </c>
      <c r="H114" s="1008"/>
      <c r="I114" s="463"/>
      <c r="J114" s="466"/>
      <c r="K114" s="467"/>
      <c r="L114" s="468"/>
      <c r="M114" s="774"/>
      <c r="N114" s="774"/>
      <c r="O114" s="726"/>
      <c r="P114" s="727"/>
      <c r="Q114" s="455"/>
      <c r="R114" s="456"/>
      <c r="S114" s="456"/>
      <c r="T114" s="456"/>
      <c r="U114" s="456"/>
      <c r="V114" s="456"/>
      <c r="W114" s="456"/>
      <c r="X114" s="456"/>
      <c r="Y114" s="456"/>
      <c r="Z114" s="456"/>
      <c r="AA114" s="456"/>
      <c r="AB114" s="456"/>
      <c r="AC114" s="456"/>
      <c r="AD114" s="456"/>
      <c r="AE114" s="456"/>
      <c r="AF114" s="456"/>
      <c r="AG114" s="456"/>
      <c r="AH114" s="456"/>
      <c r="AI114" s="456"/>
      <c r="AJ114" s="456"/>
      <c r="AK114" s="456"/>
      <c r="AL114" s="456"/>
      <c r="AM114" s="456"/>
      <c r="AN114" s="456"/>
      <c r="AO114" s="456"/>
      <c r="AP114" s="456"/>
      <c r="AQ114" s="456"/>
      <c r="AR114" s="456"/>
      <c r="AS114" s="456"/>
      <c r="AT114" s="456"/>
      <c r="AU114" s="456"/>
      <c r="AV114" s="456"/>
      <c r="AW114" s="456"/>
      <c r="AX114" s="456"/>
      <c r="AY114" s="456"/>
      <c r="AZ114" s="456"/>
      <c r="BA114" s="456"/>
      <c r="BB114" s="456"/>
      <c r="BC114" s="456"/>
      <c r="BD114" s="456"/>
      <c r="BE114" s="456"/>
      <c r="BF114" s="456"/>
      <c r="BG114" s="456"/>
      <c r="BH114" s="456"/>
      <c r="BI114" s="456"/>
      <c r="BJ114" s="456"/>
      <c r="BK114" s="456"/>
      <c r="BL114" s="456"/>
      <c r="BM114" s="456"/>
      <c r="BN114" s="456"/>
      <c r="BO114" s="456"/>
      <c r="BP114" s="456"/>
      <c r="BQ114" s="456"/>
      <c r="BR114" s="456"/>
      <c r="BS114" s="456"/>
      <c r="BT114" s="456"/>
      <c r="BU114" s="456"/>
      <c r="BV114" s="456"/>
      <c r="BW114" s="456"/>
      <c r="BX114" s="456"/>
      <c r="BY114" s="456"/>
      <c r="BZ114" s="456"/>
      <c r="CA114" s="456"/>
      <c r="CB114" s="456"/>
      <c r="CC114" s="456"/>
      <c r="CD114" s="456"/>
      <c r="CE114" s="456"/>
      <c r="CF114" s="456"/>
      <c r="CG114" s="456"/>
      <c r="CH114" s="456"/>
      <c r="CI114" s="456"/>
      <c r="CJ114" s="456"/>
      <c r="CK114" s="456"/>
      <c r="CL114" s="456"/>
      <c r="CM114" s="456"/>
      <c r="CN114" s="456"/>
      <c r="CO114" s="456"/>
      <c r="CP114" s="456"/>
      <c r="CQ114" s="456"/>
      <c r="CR114" s="456"/>
      <c r="CS114" s="456"/>
      <c r="CT114" s="456"/>
      <c r="CU114" s="456"/>
      <c r="CV114" s="456"/>
      <c r="CW114" s="456"/>
      <c r="CX114" s="456"/>
      <c r="CY114" s="456"/>
      <c r="CZ114" s="456"/>
      <c r="DA114" s="456"/>
      <c r="DB114" s="456"/>
      <c r="DC114" s="456"/>
      <c r="DD114" s="456"/>
      <c r="DE114" s="456"/>
      <c r="DF114" s="456"/>
      <c r="DG114" s="456"/>
      <c r="DH114" s="456"/>
      <c r="DI114" s="456"/>
      <c r="DJ114" s="456"/>
      <c r="DK114" s="456"/>
      <c r="DL114" s="456"/>
      <c r="DM114" s="456"/>
      <c r="DN114" s="456"/>
      <c r="DO114" s="456"/>
      <c r="DP114" s="456"/>
      <c r="DQ114" s="456"/>
      <c r="DR114" s="456"/>
      <c r="DS114" s="456"/>
      <c r="DT114" s="456"/>
      <c r="DU114" s="456"/>
      <c r="DV114" s="456"/>
      <c r="DW114" s="456"/>
      <c r="DX114" s="456"/>
      <c r="DY114" s="456"/>
      <c r="DZ114" s="456"/>
      <c r="EA114" s="456"/>
      <c r="EB114" s="456"/>
      <c r="EC114" s="456"/>
      <c r="ED114" s="456"/>
      <c r="EE114" s="456"/>
      <c r="EF114" s="456"/>
      <c r="EG114" s="456"/>
      <c r="EH114" s="456"/>
      <c r="EI114" s="456"/>
      <c r="EJ114" s="456"/>
      <c r="EK114" s="456"/>
      <c r="EL114" s="456"/>
      <c r="EM114" s="456"/>
      <c r="EN114" s="456"/>
      <c r="EO114" s="456"/>
      <c r="EP114" s="456"/>
      <c r="EQ114" s="456"/>
      <c r="ER114" s="456"/>
      <c r="ES114" s="456"/>
      <c r="ET114" s="456"/>
      <c r="EU114" s="456"/>
      <c r="EV114" s="456"/>
      <c r="EW114" s="456"/>
      <c r="EX114" s="456"/>
      <c r="EY114" s="456"/>
      <c r="EZ114" s="456"/>
      <c r="FA114" s="456"/>
      <c r="FB114" s="456"/>
      <c r="FC114" s="456"/>
      <c r="FD114" s="456"/>
      <c r="FE114" s="456"/>
      <c r="FF114" s="456"/>
      <c r="FG114" s="456"/>
      <c r="FH114" s="456"/>
      <c r="FI114" s="456"/>
      <c r="FJ114" s="456"/>
      <c r="FK114" s="456"/>
      <c r="FL114" s="456"/>
      <c r="FM114" s="456"/>
      <c r="FN114" s="456"/>
      <c r="FO114" s="456"/>
      <c r="FP114" s="456"/>
      <c r="FQ114" s="456"/>
      <c r="FR114" s="456"/>
      <c r="FS114" s="456"/>
      <c r="FT114" s="456"/>
      <c r="FU114" s="456"/>
      <c r="FV114" s="456"/>
      <c r="FW114" s="456"/>
      <c r="FX114" s="456"/>
      <c r="FY114" s="456"/>
      <c r="FZ114" s="456"/>
      <c r="GA114" s="456"/>
      <c r="GB114" s="456"/>
      <c r="GC114" s="456"/>
      <c r="GD114" s="456"/>
      <c r="GE114" s="456"/>
      <c r="GF114" s="456"/>
      <c r="GG114" s="456"/>
      <c r="GH114" s="456"/>
      <c r="GI114" s="456"/>
      <c r="GJ114" s="456"/>
      <c r="GK114" s="456"/>
      <c r="GL114" s="456"/>
      <c r="GM114" s="456"/>
      <c r="GN114" s="456"/>
      <c r="GO114" s="456"/>
      <c r="GP114" s="456"/>
      <c r="GQ114" s="456"/>
      <c r="GR114" s="456"/>
      <c r="GS114" s="456"/>
      <c r="GT114" s="456"/>
      <c r="GU114" s="456"/>
      <c r="GV114" s="456"/>
      <c r="GW114" s="456"/>
      <c r="GX114" s="456"/>
      <c r="GY114" s="456"/>
      <c r="GZ114" s="456"/>
      <c r="HA114" s="456"/>
      <c r="HB114" s="456"/>
      <c r="HC114" s="456"/>
      <c r="HD114" s="456"/>
      <c r="HE114" s="456"/>
      <c r="HF114" s="456"/>
      <c r="HG114" s="456"/>
      <c r="HH114" s="456"/>
      <c r="HI114" s="456"/>
      <c r="HJ114" s="456"/>
      <c r="HK114" s="456"/>
      <c r="HL114" s="456"/>
      <c r="HM114" s="456"/>
      <c r="HN114" s="456"/>
      <c r="HO114" s="456"/>
      <c r="HP114" s="456"/>
      <c r="HQ114" s="456"/>
      <c r="HR114" s="456"/>
      <c r="HS114" s="456"/>
      <c r="HT114" s="456"/>
      <c r="HU114" s="456"/>
      <c r="HV114" s="456"/>
      <c r="HW114" s="456"/>
      <c r="HX114" s="456"/>
      <c r="HY114" s="456"/>
      <c r="HZ114" s="456"/>
      <c r="IA114" s="456"/>
      <c r="IB114" s="456"/>
      <c r="IC114" s="456"/>
      <c r="ID114" s="456"/>
      <c r="IE114" s="456"/>
      <c r="IF114" s="456"/>
      <c r="IG114" s="456"/>
      <c r="IH114" s="456"/>
      <c r="II114" s="456"/>
      <c r="IJ114" s="456"/>
      <c r="IK114" s="456"/>
      <c r="IL114" s="456"/>
      <c r="IM114" s="456"/>
      <c r="IN114" s="456"/>
      <c r="IO114" s="456"/>
      <c r="IP114" s="456"/>
      <c r="IQ114" s="456"/>
      <c r="IR114" s="456"/>
      <c r="IS114" s="456"/>
      <c r="IT114" s="456"/>
      <c r="IU114" s="456"/>
      <c r="IV114" s="456"/>
      <c r="IW114" s="456"/>
      <c r="IX114" s="456"/>
    </row>
    <row r="115" spans="1:258" ht="17.25" customHeight="1" thickBot="1" x14ac:dyDescent="0.25">
      <c r="A115" s="92" t="s">
        <v>120</v>
      </c>
      <c r="B115" s="844" t="s">
        <v>433</v>
      </c>
      <c r="C115" s="952" t="s">
        <v>84</v>
      </c>
      <c r="D115" s="944">
        <v>5152</v>
      </c>
      <c r="E115" s="945"/>
      <c r="F115" s="946" t="s">
        <v>113</v>
      </c>
      <c r="G115" s="947" t="s">
        <v>27</v>
      </c>
      <c r="H115" s="954" t="str">
        <f>IF(OBS_PA_5152.Cu_ENT+OBS_PA_5152.FO_ENT+OBS_PA_5152.AUT_ENT=0,"",OBS_PA_5152.Cu_ENT+OBS_PA_5152.FO_ENT+OBS_PA_5152.AUT_ENT)</f>
        <v/>
      </c>
      <c r="I115" s="473" t="e">
        <f>H115-H109-H105</f>
        <v>#VALUE!</v>
      </c>
      <c r="J115" s="124"/>
      <c r="K115" s="261"/>
      <c r="M115" s="774"/>
      <c r="N115" s="774"/>
    </row>
    <row r="116" spans="1:258" s="457" customFormat="1" ht="15.75" customHeight="1" x14ac:dyDescent="0.2">
      <c r="A116" s="265" t="s">
        <v>121</v>
      </c>
      <c r="B116" s="560" t="s">
        <v>396</v>
      </c>
      <c r="C116" s="478"/>
      <c r="D116" s="479"/>
      <c r="E116" s="480"/>
      <c r="F116" s="481"/>
      <c r="G116" s="482"/>
      <c r="H116" s="483"/>
      <c r="I116" s="473"/>
      <c r="J116" s="466"/>
      <c r="K116" s="467"/>
      <c r="L116" s="468"/>
      <c r="M116" s="774"/>
      <c r="N116" s="774"/>
      <c r="O116" s="726"/>
      <c r="P116" s="727"/>
      <c r="Q116" s="455"/>
      <c r="R116" s="456"/>
      <c r="S116" s="456"/>
      <c r="T116" s="456"/>
      <c r="U116" s="456"/>
      <c r="V116" s="456"/>
      <c r="W116" s="456"/>
      <c r="X116" s="456"/>
      <c r="Y116" s="456"/>
      <c r="Z116" s="456"/>
      <c r="AA116" s="456"/>
      <c r="AB116" s="456"/>
      <c r="AC116" s="456"/>
      <c r="AD116" s="456"/>
      <c r="AE116" s="456"/>
      <c r="AF116" s="456"/>
      <c r="AG116" s="456"/>
      <c r="AH116" s="456"/>
      <c r="AI116" s="456"/>
      <c r="AJ116" s="456"/>
      <c r="AK116" s="456"/>
      <c r="AL116" s="456"/>
      <c r="AM116" s="456"/>
      <c r="AN116" s="456"/>
      <c r="AO116" s="456"/>
      <c r="AP116" s="456"/>
      <c r="AQ116" s="456"/>
      <c r="AR116" s="456"/>
      <c r="AS116" s="456"/>
      <c r="AT116" s="456"/>
      <c r="AU116" s="456"/>
      <c r="AV116" s="456"/>
      <c r="AW116" s="456"/>
      <c r="AX116" s="456"/>
      <c r="AY116" s="456"/>
      <c r="AZ116" s="456"/>
      <c r="BA116" s="456"/>
      <c r="BB116" s="456"/>
      <c r="BC116" s="456"/>
      <c r="BD116" s="456"/>
      <c r="BE116" s="456"/>
      <c r="BF116" s="456"/>
      <c r="BG116" s="456"/>
      <c r="BH116" s="456"/>
      <c r="BI116" s="456"/>
      <c r="BJ116" s="456"/>
      <c r="BK116" s="456"/>
      <c r="BL116" s="456"/>
      <c r="BM116" s="456"/>
      <c r="BN116" s="456"/>
      <c r="BO116" s="456"/>
      <c r="BP116" s="456"/>
      <c r="BQ116" s="456"/>
      <c r="BR116" s="456"/>
      <c r="BS116" s="456"/>
      <c r="BT116" s="456"/>
      <c r="BU116" s="456"/>
      <c r="BV116" s="456"/>
      <c r="BW116" s="456"/>
      <c r="BX116" s="456"/>
      <c r="BY116" s="456"/>
      <c r="BZ116" s="456"/>
      <c r="CA116" s="456"/>
      <c r="CB116" s="456"/>
      <c r="CC116" s="456"/>
      <c r="CD116" s="456"/>
      <c r="CE116" s="456"/>
      <c r="CF116" s="456"/>
      <c r="CG116" s="456"/>
      <c r="CH116" s="456"/>
      <c r="CI116" s="456"/>
      <c r="CJ116" s="456"/>
      <c r="CK116" s="456"/>
      <c r="CL116" s="456"/>
      <c r="CM116" s="456"/>
      <c r="CN116" s="456"/>
      <c r="CO116" s="456"/>
      <c r="CP116" s="456"/>
      <c r="CQ116" s="456"/>
      <c r="CR116" s="456"/>
      <c r="CS116" s="456"/>
      <c r="CT116" s="456"/>
      <c r="CU116" s="456"/>
      <c r="CV116" s="456"/>
      <c r="CW116" s="456"/>
      <c r="CX116" s="456"/>
      <c r="CY116" s="456"/>
      <c r="CZ116" s="456"/>
      <c r="DA116" s="456"/>
      <c r="DB116" s="456"/>
      <c r="DC116" s="456"/>
      <c r="DD116" s="456"/>
      <c r="DE116" s="456"/>
      <c r="DF116" s="456"/>
      <c r="DG116" s="456"/>
      <c r="DH116" s="456"/>
      <c r="DI116" s="456"/>
      <c r="DJ116" s="456"/>
      <c r="DK116" s="456"/>
      <c r="DL116" s="456"/>
      <c r="DM116" s="456"/>
      <c r="DN116" s="456"/>
      <c r="DO116" s="456"/>
      <c r="DP116" s="456"/>
      <c r="DQ116" s="456"/>
      <c r="DR116" s="456"/>
      <c r="DS116" s="456"/>
      <c r="DT116" s="456"/>
      <c r="DU116" s="456"/>
      <c r="DV116" s="456"/>
      <c r="DW116" s="456"/>
      <c r="DX116" s="456"/>
      <c r="DY116" s="456"/>
      <c r="DZ116" s="456"/>
      <c r="EA116" s="456"/>
      <c r="EB116" s="456"/>
      <c r="EC116" s="456"/>
      <c r="ED116" s="456"/>
      <c r="EE116" s="456"/>
      <c r="EF116" s="456"/>
      <c r="EG116" s="456"/>
      <c r="EH116" s="456"/>
      <c r="EI116" s="456"/>
      <c r="EJ116" s="456"/>
      <c r="EK116" s="456"/>
      <c r="EL116" s="456"/>
      <c r="EM116" s="456"/>
      <c r="EN116" s="456"/>
      <c r="EO116" s="456"/>
      <c r="EP116" s="456"/>
      <c r="EQ116" s="456"/>
      <c r="ER116" s="456"/>
      <c r="ES116" s="456"/>
      <c r="ET116" s="456"/>
      <c r="EU116" s="456"/>
      <c r="EV116" s="456"/>
      <c r="EW116" s="456"/>
      <c r="EX116" s="456"/>
      <c r="EY116" s="456"/>
      <c r="EZ116" s="456"/>
      <c r="FA116" s="456"/>
      <c r="FB116" s="456"/>
      <c r="FC116" s="456"/>
      <c r="FD116" s="456"/>
      <c r="FE116" s="456"/>
      <c r="FF116" s="456"/>
      <c r="FG116" s="456"/>
      <c r="FH116" s="456"/>
      <c r="FI116" s="456"/>
      <c r="FJ116" s="456"/>
      <c r="FK116" s="456"/>
      <c r="FL116" s="456"/>
      <c r="FM116" s="456"/>
      <c r="FN116" s="456"/>
      <c r="FO116" s="456"/>
      <c r="FP116" s="456"/>
      <c r="FQ116" s="456"/>
      <c r="FR116" s="456"/>
      <c r="FS116" s="456"/>
      <c r="FT116" s="456"/>
      <c r="FU116" s="456"/>
      <c r="FV116" s="456"/>
      <c r="FW116" s="456"/>
      <c r="FX116" s="456"/>
      <c r="FY116" s="456"/>
      <c r="FZ116" s="456"/>
      <c r="GA116" s="456"/>
      <c r="GB116" s="456"/>
      <c r="GC116" s="456"/>
      <c r="GD116" s="456"/>
      <c r="GE116" s="456"/>
      <c r="GF116" s="456"/>
      <c r="GG116" s="456"/>
      <c r="GH116" s="456"/>
      <c r="GI116" s="456"/>
      <c r="GJ116" s="456"/>
      <c r="GK116" s="456"/>
      <c r="GL116" s="456"/>
      <c r="GM116" s="456"/>
      <c r="GN116" s="456"/>
      <c r="GO116" s="456"/>
      <c r="GP116" s="456"/>
      <c r="GQ116" s="456"/>
      <c r="GR116" s="456"/>
      <c r="GS116" s="456"/>
      <c r="GT116" s="456"/>
      <c r="GU116" s="456"/>
      <c r="GV116" s="456"/>
      <c r="GW116" s="456"/>
      <c r="GX116" s="456"/>
      <c r="GY116" s="456"/>
      <c r="GZ116" s="456"/>
      <c r="HA116" s="456"/>
      <c r="HB116" s="456"/>
      <c r="HC116" s="456"/>
      <c r="HD116" s="456"/>
      <c r="HE116" s="456"/>
      <c r="HF116" s="456"/>
      <c r="HG116" s="456"/>
      <c r="HH116" s="456"/>
      <c r="HI116" s="456"/>
      <c r="HJ116" s="456"/>
      <c r="HK116" s="456"/>
      <c r="HL116" s="456"/>
      <c r="HM116" s="456"/>
      <c r="HN116" s="456"/>
      <c r="HO116" s="456"/>
      <c r="HP116" s="456"/>
      <c r="HQ116" s="456"/>
      <c r="HR116" s="456"/>
      <c r="HS116" s="456"/>
      <c r="HT116" s="456"/>
      <c r="HU116" s="456"/>
      <c r="HV116" s="456"/>
      <c r="HW116" s="456"/>
      <c r="HX116" s="456"/>
      <c r="HY116" s="456"/>
      <c r="HZ116" s="456"/>
      <c r="IA116" s="456"/>
      <c r="IB116" s="456"/>
      <c r="IC116" s="456"/>
      <c r="ID116" s="456"/>
      <c r="IE116" s="456"/>
      <c r="IF116" s="456"/>
      <c r="IG116" s="456"/>
      <c r="IH116" s="456"/>
      <c r="II116" s="456"/>
      <c r="IJ116" s="456"/>
      <c r="IK116" s="456"/>
      <c r="IL116" s="456"/>
      <c r="IM116" s="456"/>
      <c r="IN116" s="456"/>
      <c r="IO116" s="456"/>
      <c r="IP116" s="456"/>
      <c r="IQ116" s="456"/>
      <c r="IR116" s="456"/>
      <c r="IS116" s="456"/>
      <c r="IT116" s="456"/>
      <c r="IU116" s="456"/>
      <c r="IV116" s="456"/>
      <c r="IW116" s="456"/>
      <c r="IX116" s="456"/>
    </row>
    <row r="117" spans="1:258" ht="17.25" customHeight="1" x14ac:dyDescent="0.2">
      <c r="B117" s="1"/>
      <c r="C117" s="98"/>
      <c r="D117" s="266"/>
      <c r="E117" s="267"/>
      <c r="F117" s="267"/>
      <c r="G117" s="98"/>
      <c r="H117" s="268"/>
      <c r="I117" s="252"/>
      <c r="J117" s="124"/>
      <c r="K117" s="261"/>
      <c r="M117" s="774"/>
      <c r="N117" s="774"/>
    </row>
    <row r="118" spans="1:258" ht="17.25" customHeight="1" thickBot="1" x14ac:dyDescent="0.25">
      <c r="A118" s="50"/>
      <c r="B118" s="50"/>
      <c r="C118" s="267"/>
      <c r="D118" s="266"/>
      <c r="E118" s="267"/>
      <c r="F118" s="267"/>
      <c r="G118" s="267"/>
      <c r="H118" s="268"/>
      <c r="I118" s="124"/>
      <c r="J118" s="124"/>
      <c r="K118" s="261"/>
      <c r="M118" s="774"/>
      <c r="N118" s="774"/>
    </row>
    <row r="119" spans="1:258" s="457" customFormat="1" ht="23.1" customHeight="1" thickBot="1" x14ac:dyDescent="0.25">
      <c r="A119" s="564" t="s">
        <v>331</v>
      </c>
      <c r="B119" s="564" t="s">
        <v>298</v>
      </c>
      <c r="C119" s="1079"/>
      <c r="D119" s="1079"/>
      <c r="E119" s="1079"/>
      <c r="F119" s="1079"/>
      <c r="G119" s="1080"/>
      <c r="H119" s="841" t="s">
        <v>81</v>
      </c>
      <c r="I119" s="466"/>
      <c r="J119" s="466"/>
      <c r="K119" s="467"/>
      <c r="L119" s="468"/>
      <c r="M119" s="774"/>
      <c r="N119" s="774"/>
      <c r="O119" s="726"/>
      <c r="P119" s="727"/>
      <c r="Q119" s="455"/>
      <c r="R119" s="456"/>
      <c r="S119" s="456"/>
      <c r="T119" s="456"/>
      <c r="U119" s="456"/>
      <c r="V119" s="456"/>
      <c r="W119" s="456"/>
      <c r="X119" s="456"/>
      <c r="Y119" s="456"/>
      <c r="Z119" s="456"/>
      <c r="AA119" s="456"/>
      <c r="AB119" s="456"/>
      <c r="AC119" s="456"/>
      <c r="AD119" s="456"/>
      <c r="AE119" s="456"/>
      <c r="AF119" s="456"/>
      <c r="AG119" s="456"/>
      <c r="AH119" s="456"/>
      <c r="AI119" s="456"/>
      <c r="AJ119" s="456"/>
      <c r="AK119" s="456"/>
      <c r="AL119" s="456"/>
      <c r="AM119" s="456"/>
      <c r="AN119" s="456"/>
      <c r="AO119" s="456"/>
      <c r="AP119" s="456"/>
      <c r="AQ119" s="456"/>
      <c r="AR119" s="456"/>
      <c r="AS119" s="456"/>
      <c r="AT119" s="456"/>
      <c r="AU119" s="456"/>
      <c r="AV119" s="456"/>
      <c r="AW119" s="456"/>
      <c r="AX119" s="456"/>
      <c r="AY119" s="456"/>
      <c r="AZ119" s="456"/>
      <c r="BA119" s="456"/>
      <c r="BB119" s="456"/>
      <c r="BC119" s="456"/>
      <c r="BD119" s="456"/>
      <c r="BE119" s="456"/>
      <c r="BF119" s="456"/>
      <c r="BG119" s="456"/>
      <c r="BH119" s="456"/>
      <c r="BI119" s="456"/>
      <c r="BJ119" s="456"/>
      <c r="BK119" s="456"/>
      <c r="BL119" s="456"/>
      <c r="BM119" s="456"/>
      <c r="BN119" s="456"/>
      <c r="BO119" s="456"/>
      <c r="BP119" s="456"/>
      <c r="BQ119" s="456"/>
      <c r="BR119" s="456"/>
      <c r="BS119" s="456"/>
      <c r="BT119" s="456"/>
      <c r="BU119" s="456"/>
      <c r="BV119" s="456"/>
      <c r="BW119" s="456"/>
      <c r="BX119" s="456"/>
      <c r="BY119" s="456"/>
      <c r="BZ119" s="456"/>
      <c r="CA119" s="456"/>
      <c r="CB119" s="456"/>
      <c r="CC119" s="456"/>
      <c r="CD119" s="456"/>
      <c r="CE119" s="456"/>
      <c r="CF119" s="456"/>
      <c r="CG119" s="456"/>
      <c r="CH119" s="456"/>
      <c r="CI119" s="456"/>
      <c r="CJ119" s="456"/>
      <c r="CK119" s="456"/>
      <c r="CL119" s="456"/>
      <c r="CM119" s="456"/>
      <c r="CN119" s="456"/>
      <c r="CO119" s="456"/>
      <c r="CP119" s="456"/>
      <c r="CQ119" s="456"/>
      <c r="CR119" s="456"/>
      <c r="CS119" s="456"/>
      <c r="CT119" s="456"/>
      <c r="CU119" s="456"/>
      <c r="CV119" s="456"/>
      <c r="CW119" s="456"/>
      <c r="CX119" s="456"/>
      <c r="CY119" s="456"/>
      <c r="CZ119" s="456"/>
      <c r="DA119" s="456"/>
      <c r="DB119" s="456"/>
      <c r="DC119" s="456"/>
      <c r="DD119" s="456"/>
      <c r="DE119" s="456"/>
      <c r="DF119" s="456"/>
      <c r="DG119" s="456"/>
      <c r="DH119" s="456"/>
      <c r="DI119" s="456"/>
      <c r="DJ119" s="456"/>
      <c r="DK119" s="456"/>
      <c r="DL119" s="456"/>
      <c r="DM119" s="456"/>
      <c r="DN119" s="456"/>
      <c r="DO119" s="456"/>
      <c r="DP119" s="456"/>
      <c r="DQ119" s="456"/>
      <c r="DR119" s="456"/>
      <c r="DS119" s="456"/>
      <c r="DT119" s="456"/>
      <c r="DU119" s="456"/>
      <c r="DV119" s="456"/>
      <c r="DW119" s="456"/>
      <c r="DX119" s="456"/>
      <c r="DY119" s="456"/>
      <c r="DZ119" s="456"/>
      <c r="EA119" s="456"/>
      <c r="EB119" s="456"/>
      <c r="EC119" s="456"/>
      <c r="ED119" s="456"/>
      <c r="EE119" s="456"/>
      <c r="EF119" s="456"/>
      <c r="EG119" s="456"/>
      <c r="EH119" s="456"/>
      <c r="EI119" s="456"/>
      <c r="EJ119" s="456"/>
      <c r="EK119" s="456"/>
      <c r="EL119" s="456"/>
      <c r="EM119" s="456"/>
      <c r="EN119" s="456"/>
      <c r="EO119" s="456"/>
      <c r="EP119" s="456"/>
      <c r="EQ119" s="456"/>
      <c r="ER119" s="456"/>
      <c r="ES119" s="456"/>
      <c r="ET119" s="456"/>
      <c r="EU119" s="456"/>
      <c r="EV119" s="456"/>
      <c r="EW119" s="456"/>
      <c r="EX119" s="456"/>
      <c r="EY119" s="456"/>
      <c r="EZ119" s="456"/>
      <c r="FA119" s="456"/>
      <c r="FB119" s="456"/>
      <c r="FC119" s="456"/>
      <c r="FD119" s="456"/>
      <c r="FE119" s="456"/>
      <c r="FF119" s="456"/>
      <c r="FG119" s="456"/>
      <c r="FH119" s="456"/>
      <c r="FI119" s="456"/>
      <c r="FJ119" s="456"/>
      <c r="FK119" s="456"/>
      <c r="FL119" s="456"/>
      <c r="FM119" s="456"/>
      <c r="FN119" s="456"/>
      <c r="FO119" s="456"/>
      <c r="FP119" s="456"/>
      <c r="FQ119" s="456"/>
      <c r="FR119" s="456"/>
      <c r="FS119" s="456"/>
      <c r="FT119" s="456"/>
      <c r="FU119" s="456"/>
      <c r="FV119" s="456"/>
      <c r="FW119" s="456"/>
      <c r="FX119" s="456"/>
      <c r="FY119" s="456"/>
      <c r="FZ119" s="456"/>
      <c r="GA119" s="456"/>
      <c r="GB119" s="456"/>
      <c r="GC119" s="456"/>
      <c r="GD119" s="456"/>
      <c r="GE119" s="456"/>
      <c r="GF119" s="456"/>
      <c r="GG119" s="456"/>
      <c r="GH119" s="456"/>
      <c r="GI119" s="456"/>
      <c r="GJ119" s="456"/>
      <c r="GK119" s="456"/>
      <c r="GL119" s="456"/>
      <c r="GM119" s="456"/>
      <c r="GN119" s="456"/>
      <c r="GO119" s="456"/>
      <c r="GP119" s="456"/>
      <c r="GQ119" s="456"/>
      <c r="GR119" s="456"/>
      <c r="GS119" s="456"/>
      <c r="GT119" s="456"/>
      <c r="GU119" s="456"/>
      <c r="GV119" s="456"/>
      <c r="GW119" s="456"/>
      <c r="GX119" s="456"/>
      <c r="GY119" s="456"/>
      <c r="GZ119" s="456"/>
      <c r="HA119" s="456"/>
      <c r="HB119" s="456"/>
      <c r="HC119" s="456"/>
      <c r="HD119" s="456"/>
      <c r="HE119" s="456"/>
      <c r="HF119" s="456"/>
      <c r="HG119" s="456"/>
      <c r="HH119" s="456"/>
      <c r="HI119" s="456"/>
      <c r="HJ119" s="456"/>
      <c r="HK119" s="456"/>
      <c r="HL119" s="456"/>
      <c r="HM119" s="456"/>
      <c r="HN119" s="456"/>
      <c r="HO119" s="456"/>
      <c r="HP119" s="456"/>
      <c r="HQ119" s="456"/>
      <c r="HR119" s="456"/>
      <c r="HS119" s="456"/>
      <c r="HT119" s="456"/>
      <c r="HU119" s="456"/>
      <c r="HV119" s="456"/>
      <c r="HW119" s="456"/>
      <c r="HX119" s="456"/>
      <c r="HY119" s="456"/>
      <c r="HZ119" s="456"/>
      <c r="IA119" s="456"/>
      <c r="IB119" s="456"/>
      <c r="IC119" s="456"/>
      <c r="ID119" s="456"/>
      <c r="IE119" s="456"/>
      <c r="IF119" s="456"/>
      <c r="IG119" s="456"/>
      <c r="IH119" s="456"/>
      <c r="II119" s="456"/>
      <c r="IJ119" s="456"/>
      <c r="IK119" s="456"/>
      <c r="IL119" s="456"/>
      <c r="IM119" s="456"/>
      <c r="IN119" s="456"/>
      <c r="IO119" s="456"/>
      <c r="IP119" s="456"/>
      <c r="IQ119" s="456"/>
      <c r="IR119" s="456"/>
      <c r="IS119" s="456"/>
      <c r="IT119" s="456"/>
      <c r="IU119" s="456"/>
      <c r="IV119" s="456"/>
      <c r="IW119" s="456"/>
      <c r="IX119" s="456"/>
    </row>
    <row r="120" spans="1:258" s="457" customFormat="1" ht="17.25" customHeight="1" thickBot="1" x14ac:dyDescent="0.25">
      <c r="A120" s="549" t="s">
        <v>332</v>
      </c>
      <c r="B120" s="549" t="s">
        <v>300</v>
      </c>
      <c r="C120" s="1081" t="s">
        <v>84</v>
      </c>
      <c r="D120" s="1082">
        <v>5152</v>
      </c>
      <c r="E120" s="1083" t="s">
        <v>296</v>
      </c>
      <c r="F120" s="1083" t="s">
        <v>113</v>
      </c>
      <c r="G120" s="1084" t="s">
        <v>27</v>
      </c>
      <c r="H120" s="1085"/>
      <c r="I120" s="466"/>
      <c r="J120" s="466"/>
      <c r="K120" s="467"/>
      <c r="L120" s="468"/>
      <c r="M120" s="774"/>
      <c r="N120" s="774"/>
      <c r="O120" s="726"/>
      <c r="P120" s="727"/>
      <c r="Q120" s="455"/>
      <c r="R120" s="456"/>
      <c r="S120" s="456"/>
      <c r="T120" s="456"/>
      <c r="U120" s="456"/>
      <c r="V120" s="456"/>
      <c r="W120" s="456"/>
      <c r="X120" s="456"/>
      <c r="Y120" s="456"/>
      <c r="Z120" s="456"/>
      <c r="AA120" s="456"/>
      <c r="AB120" s="456"/>
      <c r="AC120" s="456"/>
      <c r="AD120" s="456"/>
      <c r="AE120" s="456"/>
      <c r="AF120" s="456"/>
      <c r="AG120" s="456"/>
      <c r="AH120" s="456"/>
      <c r="AI120" s="456"/>
      <c r="AJ120" s="456"/>
      <c r="AK120" s="456"/>
      <c r="AL120" s="456"/>
      <c r="AM120" s="456"/>
      <c r="AN120" s="456"/>
      <c r="AO120" s="456"/>
      <c r="AP120" s="456"/>
      <c r="AQ120" s="456"/>
      <c r="AR120" s="456"/>
      <c r="AS120" s="456"/>
      <c r="AT120" s="456"/>
      <c r="AU120" s="456"/>
      <c r="AV120" s="456"/>
      <c r="AW120" s="456"/>
      <c r="AX120" s="456"/>
      <c r="AY120" s="456"/>
      <c r="AZ120" s="456"/>
      <c r="BA120" s="456"/>
      <c r="BB120" s="456"/>
      <c r="BC120" s="456"/>
      <c r="BD120" s="456"/>
      <c r="BE120" s="456"/>
      <c r="BF120" s="456"/>
      <c r="BG120" s="456"/>
      <c r="BH120" s="456"/>
      <c r="BI120" s="456"/>
      <c r="BJ120" s="456"/>
      <c r="BK120" s="456"/>
      <c r="BL120" s="456"/>
      <c r="BM120" s="456"/>
      <c r="BN120" s="456"/>
      <c r="BO120" s="456"/>
      <c r="BP120" s="456"/>
      <c r="BQ120" s="456"/>
      <c r="BR120" s="456"/>
      <c r="BS120" s="456"/>
      <c r="BT120" s="456"/>
      <c r="BU120" s="456"/>
      <c r="BV120" s="456"/>
      <c r="BW120" s="456"/>
      <c r="BX120" s="456"/>
      <c r="BY120" s="456"/>
      <c r="BZ120" s="456"/>
      <c r="CA120" s="456"/>
      <c r="CB120" s="456"/>
      <c r="CC120" s="456"/>
      <c r="CD120" s="456"/>
      <c r="CE120" s="456"/>
      <c r="CF120" s="456"/>
      <c r="CG120" s="456"/>
      <c r="CH120" s="456"/>
      <c r="CI120" s="456"/>
      <c r="CJ120" s="456"/>
      <c r="CK120" s="456"/>
      <c r="CL120" s="456"/>
      <c r="CM120" s="456"/>
      <c r="CN120" s="456"/>
      <c r="CO120" s="456"/>
      <c r="CP120" s="456"/>
      <c r="CQ120" s="456"/>
      <c r="CR120" s="456"/>
      <c r="CS120" s="456"/>
      <c r="CT120" s="456"/>
      <c r="CU120" s="456"/>
      <c r="CV120" s="456"/>
      <c r="CW120" s="456"/>
      <c r="CX120" s="456"/>
      <c r="CY120" s="456"/>
      <c r="CZ120" s="456"/>
      <c r="DA120" s="456"/>
      <c r="DB120" s="456"/>
      <c r="DC120" s="456"/>
      <c r="DD120" s="456"/>
      <c r="DE120" s="456"/>
      <c r="DF120" s="456"/>
      <c r="DG120" s="456"/>
      <c r="DH120" s="456"/>
      <c r="DI120" s="456"/>
      <c r="DJ120" s="456"/>
      <c r="DK120" s="456"/>
      <c r="DL120" s="456"/>
      <c r="DM120" s="456"/>
      <c r="DN120" s="456"/>
      <c r="DO120" s="456"/>
      <c r="DP120" s="456"/>
      <c r="DQ120" s="456"/>
      <c r="DR120" s="456"/>
      <c r="DS120" s="456"/>
      <c r="DT120" s="456"/>
      <c r="DU120" s="456"/>
      <c r="DV120" s="456"/>
      <c r="DW120" s="456"/>
      <c r="DX120" s="456"/>
      <c r="DY120" s="456"/>
      <c r="DZ120" s="456"/>
      <c r="EA120" s="456"/>
      <c r="EB120" s="456"/>
      <c r="EC120" s="456"/>
      <c r="ED120" s="456"/>
      <c r="EE120" s="456"/>
      <c r="EF120" s="456"/>
      <c r="EG120" s="456"/>
      <c r="EH120" s="456"/>
      <c r="EI120" s="456"/>
      <c r="EJ120" s="456"/>
      <c r="EK120" s="456"/>
      <c r="EL120" s="456"/>
      <c r="EM120" s="456"/>
      <c r="EN120" s="456"/>
      <c r="EO120" s="456"/>
      <c r="EP120" s="456"/>
      <c r="EQ120" s="456"/>
      <c r="ER120" s="456"/>
      <c r="ES120" s="456"/>
      <c r="ET120" s="456"/>
      <c r="EU120" s="456"/>
      <c r="EV120" s="456"/>
      <c r="EW120" s="456"/>
      <c r="EX120" s="456"/>
      <c r="EY120" s="456"/>
      <c r="EZ120" s="456"/>
      <c r="FA120" s="456"/>
      <c r="FB120" s="456"/>
      <c r="FC120" s="456"/>
      <c r="FD120" s="456"/>
      <c r="FE120" s="456"/>
      <c r="FF120" s="456"/>
      <c r="FG120" s="456"/>
      <c r="FH120" s="456"/>
      <c r="FI120" s="456"/>
      <c r="FJ120" s="456"/>
      <c r="FK120" s="456"/>
      <c r="FL120" s="456"/>
      <c r="FM120" s="456"/>
      <c r="FN120" s="456"/>
      <c r="FO120" s="456"/>
      <c r="FP120" s="456"/>
      <c r="FQ120" s="456"/>
      <c r="FR120" s="456"/>
      <c r="FS120" s="456"/>
      <c r="FT120" s="456"/>
      <c r="FU120" s="456"/>
      <c r="FV120" s="456"/>
      <c r="FW120" s="456"/>
      <c r="FX120" s="456"/>
      <c r="FY120" s="456"/>
      <c r="FZ120" s="456"/>
      <c r="GA120" s="456"/>
      <c r="GB120" s="456"/>
      <c r="GC120" s="456"/>
      <c r="GD120" s="456"/>
      <c r="GE120" s="456"/>
      <c r="GF120" s="456"/>
      <c r="GG120" s="456"/>
      <c r="GH120" s="456"/>
      <c r="GI120" s="456"/>
      <c r="GJ120" s="456"/>
      <c r="GK120" s="456"/>
      <c r="GL120" s="456"/>
      <c r="GM120" s="456"/>
      <c r="GN120" s="456"/>
      <c r="GO120" s="456"/>
      <c r="GP120" s="456"/>
      <c r="GQ120" s="456"/>
      <c r="GR120" s="456"/>
      <c r="GS120" s="456"/>
      <c r="GT120" s="456"/>
      <c r="GU120" s="456"/>
      <c r="GV120" s="456"/>
      <c r="GW120" s="456"/>
      <c r="GX120" s="456"/>
      <c r="GY120" s="456"/>
      <c r="GZ120" s="456"/>
      <c r="HA120" s="456"/>
      <c r="HB120" s="456"/>
      <c r="HC120" s="456"/>
      <c r="HD120" s="456"/>
      <c r="HE120" s="456"/>
      <c r="HF120" s="456"/>
      <c r="HG120" s="456"/>
      <c r="HH120" s="456"/>
      <c r="HI120" s="456"/>
      <c r="HJ120" s="456"/>
      <c r="HK120" s="456"/>
      <c r="HL120" s="456"/>
      <c r="HM120" s="456"/>
      <c r="HN120" s="456"/>
      <c r="HO120" s="456"/>
      <c r="HP120" s="456"/>
      <c r="HQ120" s="456"/>
      <c r="HR120" s="456"/>
      <c r="HS120" s="456"/>
      <c r="HT120" s="456"/>
      <c r="HU120" s="456"/>
      <c r="HV120" s="456"/>
      <c r="HW120" s="456"/>
      <c r="HX120" s="456"/>
      <c r="HY120" s="456"/>
      <c r="HZ120" s="456"/>
      <c r="IA120" s="456"/>
      <c r="IB120" s="456"/>
      <c r="IC120" s="456"/>
      <c r="ID120" s="456"/>
      <c r="IE120" s="456"/>
      <c r="IF120" s="456"/>
      <c r="IG120" s="456"/>
      <c r="IH120" s="456"/>
      <c r="II120" s="456"/>
      <c r="IJ120" s="456"/>
      <c r="IK120" s="456"/>
      <c r="IL120" s="456"/>
      <c r="IM120" s="456"/>
      <c r="IN120" s="456"/>
      <c r="IO120" s="456"/>
      <c r="IP120" s="456"/>
      <c r="IQ120" s="456"/>
      <c r="IR120" s="456"/>
      <c r="IS120" s="456"/>
      <c r="IT120" s="456"/>
      <c r="IU120" s="456"/>
      <c r="IV120" s="456"/>
      <c r="IW120" s="456"/>
      <c r="IX120" s="456"/>
    </row>
    <row r="121" spans="1:258" s="457" customFormat="1" ht="17.25" customHeight="1" x14ac:dyDescent="0.2">
      <c r="A121" s="498"/>
      <c r="B121" s="498"/>
      <c r="C121" s="499"/>
      <c r="D121" s="500"/>
      <c r="E121" s="499"/>
      <c r="F121" s="499"/>
      <c r="G121" s="499"/>
      <c r="H121" s="501"/>
      <c r="I121" s="466"/>
      <c r="J121" s="466"/>
      <c r="K121" s="467"/>
      <c r="L121" s="468"/>
      <c r="M121" s="774"/>
      <c r="N121" s="774"/>
      <c r="O121" s="726"/>
      <c r="P121" s="727"/>
      <c r="Q121" s="455"/>
      <c r="R121" s="456"/>
      <c r="S121" s="456"/>
      <c r="T121" s="456"/>
      <c r="U121" s="456"/>
      <c r="V121" s="456"/>
      <c r="W121" s="456"/>
      <c r="X121" s="456"/>
      <c r="Y121" s="456"/>
      <c r="Z121" s="456"/>
      <c r="AA121" s="456"/>
      <c r="AB121" s="456"/>
      <c r="AC121" s="456"/>
      <c r="AD121" s="456"/>
      <c r="AE121" s="456"/>
      <c r="AF121" s="456"/>
      <c r="AG121" s="456"/>
      <c r="AH121" s="456"/>
      <c r="AI121" s="456"/>
      <c r="AJ121" s="456"/>
      <c r="AK121" s="456"/>
      <c r="AL121" s="456"/>
      <c r="AM121" s="456"/>
      <c r="AN121" s="456"/>
      <c r="AO121" s="456"/>
      <c r="AP121" s="456"/>
      <c r="AQ121" s="456"/>
      <c r="AR121" s="456"/>
      <c r="AS121" s="456"/>
      <c r="AT121" s="456"/>
      <c r="AU121" s="456"/>
      <c r="AV121" s="456"/>
      <c r="AW121" s="456"/>
      <c r="AX121" s="456"/>
      <c r="AY121" s="456"/>
      <c r="AZ121" s="456"/>
      <c r="BA121" s="456"/>
      <c r="BB121" s="456"/>
      <c r="BC121" s="456"/>
      <c r="BD121" s="456"/>
      <c r="BE121" s="456"/>
      <c r="BF121" s="456"/>
      <c r="BG121" s="456"/>
      <c r="BH121" s="456"/>
      <c r="BI121" s="456"/>
      <c r="BJ121" s="456"/>
      <c r="BK121" s="456"/>
      <c r="BL121" s="456"/>
      <c r="BM121" s="456"/>
      <c r="BN121" s="456"/>
      <c r="BO121" s="456"/>
      <c r="BP121" s="456"/>
      <c r="BQ121" s="456"/>
      <c r="BR121" s="456"/>
      <c r="BS121" s="456"/>
      <c r="BT121" s="456"/>
      <c r="BU121" s="456"/>
      <c r="BV121" s="456"/>
      <c r="BW121" s="456"/>
      <c r="BX121" s="456"/>
      <c r="BY121" s="456"/>
      <c r="BZ121" s="456"/>
      <c r="CA121" s="456"/>
      <c r="CB121" s="456"/>
      <c r="CC121" s="456"/>
      <c r="CD121" s="456"/>
      <c r="CE121" s="456"/>
      <c r="CF121" s="456"/>
      <c r="CG121" s="456"/>
      <c r="CH121" s="456"/>
      <c r="CI121" s="456"/>
      <c r="CJ121" s="456"/>
      <c r="CK121" s="456"/>
      <c r="CL121" s="456"/>
      <c r="CM121" s="456"/>
      <c r="CN121" s="456"/>
      <c r="CO121" s="456"/>
      <c r="CP121" s="456"/>
      <c r="CQ121" s="456"/>
      <c r="CR121" s="456"/>
      <c r="CS121" s="456"/>
      <c r="CT121" s="456"/>
      <c r="CU121" s="456"/>
      <c r="CV121" s="456"/>
      <c r="CW121" s="456"/>
      <c r="CX121" s="456"/>
      <c r="CY121" s="456"/>
      <c r="CZ121" s="456"/>
      <c r="DA121" s="456"/>
      <c r="DB121" s="456"/>
      <c r="DC121" s="456"/>
      <c r="DD121" s="456"/>
      <c r="DE121" s="456"/>
      <c r="DF121" s="456"/>
      <c r="DG121" s="456"/>
      <c r="DH121" s="456"/>
      <c r="DI121" s="456"/>
      <c r="DJ121" s="456"/>
      <c r="DK121" s="456"/>
      <c r="DL121" s="456"/>
      <c r="DM121" s="456"/>
      <c r="DN121" s="456"/>
      <c r="DO121" s="456"/>
      <c r="DP121" s="456"/>
      <c r="DQ121" s="456"/>
      <c r="DR121" s="456"/>
      <c r="DS121" s="456"/>
      <c r="DT121" s="456"/>
      <c r="DU121" s="456"/>
      <c r="DV121" s="456"/>
      <c r="DW121" s="456"/>
      <c r="DX121" s="456"/>
      <c r="DY121" s="456"/>
      <c r="DZ121" s="456"/>
      <c r="EA121" s="456"/>
      <c r="EB121" s="456"/>
      <c r="EC121" s="456"/>
      <c r="ED121" s="456"/>
      <c r="EE121" s="456"/>
      <c r="EF121" s="456"/>
      <c r="EG121" s="456"/>
      <c r="EH121" s="456"/>
      <c r="EI121" s="456"/>
      <c r="EJ121" s="456"/>
      <c r="EK121" s="456"/>
      <c r="EL121" s="456"/>
      <c r="EM121" s="456"/>
      <c r="EN121" s="456"/>
      <c r="EO121" s="456"/>
      <c r="EP121" s="456"/>
      <c r="EQ121" s="456"/>
      <c r="ER121" s="456"/>
      <c r="ES121" s="456"/>
      <c r="ET121" s="456"/>
      <c r="EU121" s="456"/>
      <c r="EV121" s="456"/>
      <c r="EW121" s="456"/>
      <c r="EX121" s="456"/>
      <c r="EY121" s="456"/>
      <c r="EZ121" s="456"/>
      <c r="FA121" s="456"/>
      <c r="FB121" s="456"/>
      <c r="FC121" s="456"/>
      <c r="FD121" s="456"/>
      <c r="FE121" s="456"/>
      <c r="FF121" s="456"/>
      <c r="FG121" s="456"/>
      <c r="FH121" s="456"/>
      <c r="FI121" s="456"/>
      <c r="FJ121" s="456"/>
      <c r="FK121" s="456"/>
      <c r="FL121" s="456"/>
      <c r="FM121" s="456"/>
      <c r="FN121" s="456"/>
      <c r="FO121" s="456"/>
      <c r="FP121" s="456"/>
      <c r="FQ121" s="456"/>
      <c r="FR121" s="456"/>
      <c r="FS121" s="456"/>
      <c r="FT121" s="456"/>
      <c r="FU121" s="456"/>
      <c r="FV121" s="456"/>
      <c r="FW121" s="456"/>
      <c r="FX121" s="456"/>
      <c r="FY121" s="456"/>
      <c r="FZ121" s="456"/>
      <c r="GA121" s="456"/>
      <c r="GB121" s="456"/>
      <c r="GC121" s="456"/>
      <c r="GD121" s="456"/>
      <c r="GE121" s="456"/>
      <c r="GF121" s="456"/>
      <c r="GG121" s="456"/>
      <c r="GH121" s="456"/>
      <c r="GI121" s="456"/>
      <c r="GJ121" s="456"/>
      <c r="GK121" s="456"/>
      <c r="GL121" s="456"/>
      <c r="GM121" s="456"/>
      <c r="GN121" s="456"/>
      <c r="GO121" s="456"/>
      <c r="GP121" s="456"/>
      <c r="GQ121" s="456"/>
      <c r="GR121" s="456"/>
      <c r="GS121" s="456"/>
      <c r="GT121" s="456"/>
      <c r="GU121" s="456"/>
      <c r="GV121" s="456"/>
      <c r="GW121" s="456"/>
      <c r="GX121" s="456"/>
      <c r="GY121" s="456"/>
      <c r="GZ121" s="456"/>
      <c r="HA121" s="456"/>
      <c r="HB121" s="456"/>
      <c r="HC121" s="456"/>
      <c r="HD121" s="456"/>
      <c r="HE121" s="456"/>
      <c r="HF121" s="456"/>
      <c r="HG121" s="456"/>
      <c r="HH121" s="456"/>
      <c r="HI121" s="456"/>
      <c r="HJ121" s="456"/>
      <c r="HK121" s="456"/>
      <c r="HL121" s="456"/>
      <c r="HM121" s="456"/>
      <c r="HN121" s="456"/>
      <c r="HO121" s="456"/>
      <c r="HP121" s="456"/>
      <c r="HQ121" s="456"/>
      <c r="HR121" s="456"/>
      <c r="HS121" s="456"/>
      <c r="HT121" s="456"/>
      <c r="HU121" s="456"/>
      <c r="HV121" s="456"/>
      <c r="HW121" s="456"/>
      <c r="HX121" s="456"/>
      <c r="HY121" s="456"/>
      <c r="HZ121" s="456"/>
      <c r="IA121" s="456"/>
      <c r="IB121" s="456"/>
      <c r="IC121" s="456"/>
      <c r="ID121" s="456"/>
      <c r="IE121" s="456"/>
      <c r="IF121" s="456"/>
      <c r="IG121" s="456"/>
      <c r="IH121" s="456"/>
      <c r="II121" s="456"/>
      <c r="IJ121" s="456"/>
      <c r="IK121" s="456"/>
      <c r="IL121" s="456"/>
      <c r="IM121" s="456"/>
      <c r="IN121" s="456"/>
      <c r="IO121" s="456"/>
      <c r="IP121" s="456"/>
      <c r="IQ121" s="456"/>
      <c r="IR121" s="456"/>
      <c r="IS121" s="456"/>
      <c r="IT121" s="456"/>
      <c r="IU121" s="456"/>
      <c r="IV121" s="456"/>
      <c r="IW121" s="456"/>
      <c r="IX121" s="456"/>
    </row>
    <row r="122" spans="1:258" s="457" customFormat="1" ht="17.25" customHeight="1" thickBot="1" x14ac:dyDescent="0.25">
      <c r="A122" s="498"/>
      <c r="B122" s="498"/>
      <c r="C122" s="499"/>
      <c r="D122" s="500"/>
      <c r="E122" s="499"/>
      <c r="F122" s="499"/>
      <c r="G122" s="499"/>
      <c r="H122" s="501"/>
      <c r="I122" s="466"/>
      <c r="J122" s="466"/>
      <c r="K122" s="467"/>
      <c r="L122" s="468"/>
      <c r="M122" s="774"/>
      <c r="N122" s="774"/>
      <c r="O122" s="726"/>
      <c r="P122" s="727"/>
      <c r="Q122" s="455"/>
      <c r="R122" s="456"/>
      <c r="S122" s="456"/>
      <c r="T122" s="456"/>
      <c r="U122" s="456"/>
      <c r="V122" s="456"/>
      <c r="W122" s="456"/>
      <c r="X122" s="456"/>
      <c r="Y122" s="456"/>
      <c r="Z122" s="456"/>
      <c r="AA122" s="456"/>
      <c r="AB122" s="456"/>
      <c r="AC122" s="456"/>
      <c r="AD122" s="456"/>
      <c r="AE122" s="456"/>
      <c r="AF122" s="456"/>
      <c r="AG122" s="456"/>
      <c r="AH122" s="456"/>
      <c r="AI122" s="456"/>
      <c r="AJ122" s="456"/>
      <c r="AK122" s="456"/>
      <c r="AL122" s="456"/>
      <c r="AM122" s="456"/>
      <c r="AN122" s="456"/>
      <c r="AO122" s="456"/>
      <c r="AP122" s="456"/>
      <c r="AQ122" s="456"/>
      <c r="AR122" s="456"/>
      <c r="AS122" s="456"/>
      <c r="AT122" s="456"/>
      <c r="AU122" s="456"/>
      <c r="AV122" s="456"/>
      <c r="AW122" s="456"/>
      <c r="AX122" s="456"/>
      <c r="AY122" s="456"/>
      <c r="AZ122" s="456"/>
      <c r="BA122" s="456"/>
      <c r="BB122" s="456"/>
      <c r="BC122" s="456"/>
      <c r="BD122" s="456"/>
      <c r="BE122" s="456"/>
      <c r="BF122" s="456"/>
      <c r="BG122" s="456"/>
      <c r="BH122" s="456"/>
      <c r="BI122" s="456"/>
      <c r="BJ122" s="456"/>
      <c r="BK122" s="456"/>
      <c r="BL122" s="456"/>
      <c r="BM122" s="456"/>
      <c r="BN122" s="456"/>
      <c r="BO122" s="456"/>
      <c r="BP122" s="456"/>
      <c r="BQ122" s="456"/>
      <c r="BR122" s="456"/>
      <c r="BS122" s="456"/>
      <c r="BT122" s="456"/>
      <c r="BU122" s="456"/>
      <c r="BV122" s="456"/>
      <c r="BW122" s="456"/>
      <c r="BX122" s="456"/>
      <c r="BY122" s="456"/>
      <c r="BZ122" s="456"/>
      <c r="CA122" s="456"/>
      <c r="CB122" s="456"/>
      <c r="CC122" s="456"/>
      <c r="CD122" s="456"/>
      <c r="CE122" s="456"/>
      <c r="CF122" s="456"/>
      <c r="CG122" s="456"/>
      <c r="CH122" s="456"/>
      <c r="CI122" s="456"/>
      <c r="CJ122" s="456"/>
      <c r="CK122" s="456"/>
      <c r="CL122" s="456"/>
      <c r="CM122" s="456"/>
      <c r="CN122" s="456"/>
      <c r="CO122" s="456"/>
      <c r="CP122" s="456"/>
      <c r="CQ122" s="456"/>
      <c r="CR122" s="456"/>
      <c r="CS122" s="456"/>
      <c r="CT122" s="456"/>
      <c r="CU122" s="456"/>
      <c r="CV122" s="456"/>
      <c r="CW122" s="456"/>
      <c r="CX122" s="456"/>
      <c r="CY122" s="456"/>
      <c r="CZ122" s="456"/>
      <c r="DA122" s="456"/>
      <c r="DB122" s="456"/>
      <c r="DC122" s="456"/>
      <c r="DD122" s="456"/>
      <c r="DE122" s="456"/>
      <c r="DF122" s="456"/>
      <c r="DG122" s="456"/>
      <c r="DH122" s="456"/>
      <c r="DI122" s="456"/>
      <c r="DJ122" s="456"/>
      <c r="DK122" s="456"/>
      <c r="DL122" s="456"/>
      <c r="DM122" s="456"/>
      <c r="DN122" s="456"/>
      <c r="DO122" s="456"/>
      <c r="DP122" s="456"/>
      <c r="DQ122" s="456"/>
      <c r="DR122" s="456"/>
      <c r="DS122" s="456"/>
      <c r="DT122" s="456"/>
      <c r="DU122" s="456"/>
      <c r="DV122" s="456"/>
      <c r="DW122" s="456"/>
      <c r="DX122" s="456"/>
      <c r="DY122" s="456"/>
      <c r="DZ122" s="456"/>
      <c r="EA122" s="456"/>
      <c r="EB122" s="456"/>
      <c r="EC122" s="456"/>
      <c r="ED122" s="456"/>
      <c r="EE122" s="456"/>
      <c r="EF122" s="456"/>
      <c r="EG122" s="456"/>
      <c r="EH122" s="456"/>
      <c r="EI122" s="456"/>
      <c r="EJ122" s="456"/>
      <c r="EK122" s="456"/>
      <c r="EL122" s="456"/>
      <c r="EM122" s="456"/>
      <c r="EN122" s="456"/>
      <c r="EO122" s="456"/>
      <c r="EP122" s="456"/>
      <c r="EQ122" s="456"/>
      <c r="ER122" s="456"/>
      <c r="ES122" s="456"/>
      <c r="ET122" s="456"/>
      <c r="EU122" s="456"/>
      <c r="EV122" s="456"/>
      <c r="EW122" s="456"/>
      <c r="EX122" s="456"/>
      <c r="EY122" s="456"/>
      <c r="EZ122" s="456"/>
      <c r="FA122" s="456"/>
      <c r="FB122" s="456"/>
      <c r="FC122" s="456"/>
      <c r="FD122" s="456"/>
      <c r="FE122" s="456"/>
      <c r="FF122" s="456"/>
      <c r="FG122" s="456"/>
      <c r="FH122" s="456"/>
      <c r="FI122" s="456"/>
      <c r="FJ122" s="456"/>
      <c r="FK122" s="456"/>
      <c r="FL122" s="456"/>
      <c r="FM122" s="456"/>
      <c r="FN122" s="456"/>
      <c r="FO122" s="456"/>
      <c r="FP122" s="456"/>
      <c r="FQ122" s="456"/>
      <c r="FR122" s="456"/>
      <c r="FS122" s="456"/>
      <c r="FT122" s="456"/>
      <c r="FU122" s="456"/>
      <c r="FV122" s="456"/>
      <c r="FW122" s="456"/>
      <c r="FX122" s="456"/>
      <c r="FY122" s="456"/>
      <c r="FZ122" s="456"/>
      <c r="GA122" s="456"/>
      <c r="GB122" s="456"/>
      <c r="GC122" s="456"/>
      <c r="GD122" s="456"/>
      <c r="GE122" s="456"/>
      <c r="GF122" s="456"/>
      <c r="GG122" s="456"/>
      <c r="GH122" s="456"/>
      <c r="GI122" s="456"/>
      <c r="GJ122" s="456"/>
      <c r="GK122" s="456"/>
      <c r="GL122" s="456"/>
      <c r="GM122" s="456"/>
      <c r="GN122" s="456"/>
      <c r="GO122" s="456"/>
      <c r="GP122" s="456"/>
      <c r="GQ122" s="456"/>
      <c r="GR122" s="456"/>
      <c r="GS122" s="456"/>
      <c r="GT122" s="456"/>
      <c r="GU122" s="456"/>
      <c r="GV122" s="456"/>
      <c r="GW122" s="456"/>
      <c r="GX122" s="456"/>
      <c r="GY122" s="456"/>
      <c r="GZ122" s="456"/>
      <c r="HA122" s="456"/>
      <c r="HB122" s="456"/>
      <c r="HC122" s="456"/>
      <c r="HD122" s="456"/>
      <c r="HE122" s="456"/>
      <c r="HF122" s="456"/>
      <c r="HG122" s="456"/>
      <c r="HH122" s="456"/>
      <c r="HI122" s="456"/>
      <c r="HJ122" s="456"/>
      <c r="HK122" s="456"/>
      <c r="HL122" s="456"/>
      <c r="HM122" s="456"/>
      <c r="HN122" s="456"/>
      <c r="HO122" s="456"/>
      <c r="HP122" s="456"/>
      <c r="HQ122" s="456"/>
      <c r="HR122" s="456"/>
      <c r="HS122" s="456"/>
      <c r="HT122" s="456"/>
      <c r="HU122" s="456"/>
      <c r="HV122" s="456"/>
      <c r="HW122" s="456"/>
      <c r="HX122" s="456"/>
      <c r="HY122" s="456"/>
      <c r="HZ122" s="456"/>
      <c r="IA122" s="456"/>
      <c r="IB122" s="456"/>
      <c r="IC122" s="456"/>
      <c r="ID122" s="456"/>
      <c r="IE122" s="456"/>
      <c r="IF122" s="456"/>
      <c r="IG122" s="456"/>
      <c r="IH122" s="456"/>
      <c r="II122" s="456"/>
      <c r="IJ122" s="456"/>
      <c r="IK122" s="456"/>
      <c r="IL122" s="456"/>
      <c r="IM122" s="456"/>
      <c r="IN122" s="456"/>
      <c r="IO122" s="456"/>
      <c r="IP122" s="456"/>
      <c r="IQ122" s="456"/>
      <c r="IR122" s="456"/>
      <c r="IS122" s="456"/>
      <c r="IT122" s="456"/>
      <c r="IU122" s="456"/>
      <c r="IV122" s="456"/>
      <c r="IW122" s="456"/>
      <c r="IX122" s="456"/>
    </row>
    <row r="123" spans="1:258" s="33" customFormat="1" ht="20.100000000000001" customHeight="1" thickBot="1" x14ac:dyDescent="0.25">
      <c r="A123" s="929" t="s">
        <v>469</v>
      </c>
      <c r="B123" s="929" t="s">
        <v>470</v>
      </c>
      <c r="C123" s="269"/>
      <c r="D123" s="270"/>
      <c r="E123" s="271"/>
      <c r="F123" s="271"/>
      <c r="G123" s="269"/>
      <c r="H123" s="201"/>
      <c r="I123" s="201"/>
      <c r="J123" s="201"/>
      <c r="K123" s="201"/>
      <c r="L123" s="272"/>
      <c r="M123" s="784"/>
      <c r="N123" s="784"/>
      <c r="O123" s="733"/>
      <c r="P123" s="734"/>
      <c r="Q123" s="447"/>
      <c r="R123" s="2"/>
    </row>
    <row r="124" spans="1:258" s="33" customFormat="1" ht="15" customHeight="1" thickBot="1" x14ac:dyDescent="0.25">
      <c r="A124" s="273"/>
      <c r="B124" s="273"/>
      <c r="C124" s="274"/>
      <c r="D124" s="202"/>
      <c r="E124" s="275"/>
      <c r="F124" s="275"/>
      <c r="G124" s="275"/>
      <c r="H124" s="276"/>
      <c r="I124" s="276"/>
      <c r="J124" s="276"/>
      <c r="K124" s="276"/>
      <c r="L124" s="277"/>
      <c r="M124" s="785"/>
      <c r="N124" s="785"/>
      <c r="O124" s="733"/>
      <c r="P124" s="734"/>
      <c r="Q124" s="447"/>
      <c r="R124" s="2"/>
    </row>
    <row r="125" spans="1:258" ht="26.25" customHeight="1" thickBot="1" x14ac:dyDescent="0.25">
      <c r="A125" s="571" t="s">
        <v>425</v>
      </c>
      <c r="B125" s="571" t="s">
        <v>122</v>
      </c>
      <c r="C125" s="211"/>
      <c r="D125" s="210"/>
      <c r="E125" s="211"/>
      <c r="F125" s="211"/>
      <c r="G125" s="212"/>
      <c r="H125" s="155" t="s">
        <v>81</v>
      </c>
      <c r="I125" s="128" t="s">
        <v>55</v>
      </c>
      <c r="J125" s="128" t="s">
        <v>56</v>
      </c>
      <c r="K125" s="83"/>
      <c r="L125" s="278"/>
      <c r="M125" s="786"/>
      <c r="N125" s="786"/>
      <c r="P125" s="735" t="s">
        <v>81</v>
      </c>
      <c r="Q125" s="448" t="s">
        <v>123</v>
      </c>
      <c r="R125" s="279" t="s">
        <v>56</v>
      </c>
    </row>
    <row r="126" spans="1:258" s="104" customFormat="1" ht="20.25" customHeight="1" thickBot="1" x14ac:dyDescent="0.25">
      <c r="A126" s="570" t="s">
        <v>529</v>
      </c>
      <c r="B126" s="645" t="s">
        <v>422</v>
      </c>
      <c r="C126" s="890" t="s">
        <v>124</v>
      </c>
      <c r="D126" s="891" t="s">
        <v>125</v>
      </c>
      <c r="E126" s="892"/>
      <c r="F126" s="892"/>
      <c r="G126" s="893" t="s">
        <v>45</v>
      </c>
      <c r="H126" s="894"/>
      <c r="I126" s="894"/>
      <c r="J126" s="894"/>
      <c r="K126" s="73"/>
      <c r="L126" s="281"/>
      <c r="M126" s="787"/>
      <c r="N126" s="787"/>
      <c r="O126" s="737" t="s">
        <v>126</v>
      </c>
      <c r="P126" s="738" t="e">
        <f>#REF!/H126</f>
        <v>#REF!</v>
      </c>
      <c r="Q126" s="449" t="e">
        <f>#REF!/I126</f>
        <v>#REF!</v>
      </c>
      <c r="R126" s="282" t="e">
        <f>#REF!/J126</f>
        <v>#REF!</v>
      </c>
    </row>
    <row r="127" spans="1:258" s="104" customFormat="1" ht="15.75" customHeight="1" x14ac:dyDescent="0.2">
      <c r="A127" s="1210" t="s">
        <v>527</v>
      </c>
      <c r="B127" s="1207" t="s">
        <v>540</v>
      </c>
      <c r="C127" s="848" t="s">
        <v>124</v>
      </c>
      <c r="D127" s="1213" t="s">
        <v>125</v>
      </c>
      <c r="E127" s="906" t="s">
        <v>85</v>
      </c>
      <c r="F127" s="906"/>
      <c r="G127" s="652" t="s">
        <v>45</v>
      </c>
      <c r="H127" s="895"/>
      <c r="I127" s="895"/>
      <c r="J127" s="895"/>
      <c r="K127" s="73"/>
      <c r="L127" s="79"/>
      <c r="M127" s="774"/>
      <c r="N127" s="774"/>
      <c r="O127" s="739"/>
      <c r="P127" s="715"/>
      <c r="Q127" s="450"/>
      <c r="R127" s="283"/>
    </row>
    <row r="128" spans="1:258" ht="15.75" customHeight="1" thickBot="1" x14ac:dyDescent="0.25">
      <c r="A128" s="1211" t="s">
        <v>528</v>
      </c>
      <c r="B128" s="1208" t="s">
        <v>541</v>
      </c>
      <c r="C128" s="555" t="s">
        <v>124</v>
      </c>
      <c r="D128" s="1209" t="s">
        <v>125</v>
      </c>
      <c r="E128" s="557" t="s">
        <v>93</v>
      </c>
      <c r="F128" s="557"/>
      <c r="G128" s="852" t="s">
        <v>45</v>
      </c>
      <c r="H128" s="896"/>
      <c r="I128" s="897"/>
      <c r="J128" s="897"/>
      <c r="K128" s="83"/>
      <c r="M128" s="774"/>
      <c r="N128" s="774"/>
      <c r="O128" s="740"/>
      <c r="P128" s="442"/>
      <c r="Q128" s="442"/>
      <c r="R128" s="59"/>
    </row>
    <row r="129" spans="1:258" ht="15" customHeight="1" x14ac:dyDescent="0.2">
      <c r="A129" s="284"/>
      <c r="B129" s="828"/>
      <c r="C129" s="829"/>
      <c r="D129" s="830"/>
      <c r="E129" s="829"/>
      <c r="F129" s="829"/>
      <c r="G129" s="829"/>
      <c r="H129" s="831"/>
      <c r="I129" s="831"/>
      <c r="J129" s="831"/>
      <c r="K129" s="83"/>
      <c r="M129" s="774"/>
      <c r="N129" s="774"/>
      <c r="O129" s="740"/>
      <c r="P129" s="442"/>
      <c r="Q129" s="442"/>
      <c r="R129" s="59"/>
    </row>
    <row r="130" spans="1:258" ht="15" customHeight="1" thickBot="1" x14ac:dyDescent="0.25">
      <c r="A130" s="284"/>
      <c r="B130" s="284"/>
      <c r="C130" s="285"/>
      <c r="D130" s="286"/>
      <c r="E130" s="285"/>
      <c r="F130" s="285"/>
      <c r="G130" s="285"/>
      <c r="H130" s="252"/>
      <c r="I130" s="252"/>
      <c r="J130" s="252"/>
      <c r="K130" s="83"/>
      <c r="M130" s="774"/>
      <c r="N130" s="774"/>
      <c r="O130" s="740"/>
      <c r="P130" s="442"/>
      <c r="Q130" s="442"/>
      <c r="R130" s="59"/>
    </row>
    <row r="131" spans="1:258" ht="24" customHeight="1" thickBot="1" x14ac:dyDescent="0.25">
      <c r="A131" s="816" t="s">
        <v>410</v>
      </c>
      <c r="B131" s="816" t="s">
        <v>405</v>
      </c>
      <c r="C131" s="816"/>
      <c r="D131" s="816"/>
      <c r="E131" s="816"/>
      <c r="F131" s="816"/>
      <c r="G131" s="816"/>
      <c r="H131" s="821" t="s">
        <v>81</v>
      </c>
      <c r="K131" s="82"/>
      <c r="M131" s="774"/>
      <c r="N131" s="774"/>
      <c r="O131" s="741"/>
      <c r="P131" s="442"/>
      <c r="Q131" s="442"/>
      <c r="R131" s="59"/>
    </row>
    <row r="132" spans="1:258" s="457" customFormat="1" ht="21" customHeight="1" thickBot="1" x14ac:dyDescent="0.25">
      <c r="A132" s="817" t="s">
        <v>412</v>
      </c>
      <c r="B132" s="817" t="s">
        <v>406</v>
      </c>
      <c r="C132" s="487" t="s">
        <v>124</v>
      </c>
      <c r="D132" s="818" t="s">
        <v>125</v>
      </c>
      <c r="E132" s="489" t="s">
        <v>404</v>
      </c>
      <c r="F132" s="489"/>
      <c r="G132" s="819" t="s">
        <v>45</v>
      </c>
      <c r="H132" s="825"/>
      <c r="I132" s="514"/>
      <c r="J132" s="514"/>
      <c r="K132" s="605"/>
      <c r="L132" s="468"/>
      <c r="M132" s="774"/>
      <c r="N132" s="774"/>
      <c r="O132" s="747"/>
      <c r="P132" s="823"/>
      <c r="Q132" s="823"/>
      <c r="R132" s="824"/>
      <c r="S132" s="456"/>
      <c r="T132" s="456"/>
      <c r="U132" s="456"/>
      <c r="V132" s="456"/>
      <c r="W132" s="456"/>
      <c r="X132" s="456"/>
      <c r="Y132" s="456"/>
      <c r="Z132" s="456"/>
      <c r="AA132" s="456"/>
      <c r="AB132" s="456"/>
      <c r="AC132" s="456"/>
      <c r="AD132" s="456"/>
      <c r="AE132" s="456"/>
      <c r="AF132" s="456"/>
      <c r="AG132" s="456"/>
      <c r="AH132" s="456"/>
      <c r="AI132" s="456"/>
      <c r="AJ132" s="456"/>
      <c r="AK132" s="456"/>
      <c r="AL132" s="456"/>
      <c r="AM132" s="456"/>
      <c r="AN132" s="456"/>
      <c r="AO132" s="456"/>
      <c r="AP132" s="456"/>
      <c r="AQ132" s="456"/>
      <c r="AR132" s="456"/>
      <c r="AS132" s="456"/>
      <c r="AT132" s="456"/>
      <c r="AU132" s="456"/>
      <c r="AV132" s="456"/>
      <c r="AW132" s="456"/>
      <c r="AX132" s="456"/>
      <c r="AY132" s="456"/>
      <c r="AZ132" s="456"/>
      <c r="BA132" s="456"/>
      <c r="BB132" s="456"/>
      <c r="BC132" s="456"/>
      <c r="BD132" s="456"/>
      <c r="BE132" s="456"/>
      <c r="BF132" s="456"/>
      <c r="BG132" s="456"/>
      <c r="BH132" s="456"/>
      <c r="BI132" s="456"/>
      <c r="BJ132" s="456"/>
      <c r="BK132" s="456"/>
      <c r="BL132" s="456"/>
      <c r="BM132" s="456"/>
      <c r="BN132" s="456"/>
      <c r="BO132" s="456"/>
      <c r="BP132" s="456"/>
      <c r="BQ132" s="456"/>
      <c r="BR132" s="456"/>
      <c r="BS132" s="456"/>
      <c r="BT132" s="456"/>
      <c r="BU132" s="456"/>
      <c r="BV132" s="456"/>
      <c r="BW132" s="456"/>
      <c r="BX132" s="456"/>
      <c r="BY132" s="456"/>
      <c r="BZ132" s="456"/>
      <c r="CA132" s="456"/>
      <c r="CB132" s="456"/>
      <c r="CC132" s="456"/>
      <c r="CD132" s="456"/>
      <c r="CE132" s="456"/>
      <c r="CF132" s="456"/>
      <c r="CG132" s="456"/>
      <c r="CH132" s="456"/>
      <c r="CI132" s="456"/>
      <c r="CJ132" s="456"/>
      <c r="CK132" s="456"/>
      <c r="CL132" s="456"/>
      <c r="CM132" s="456"/>
      <c r="CN132" s="456"/>
      <c r="CO132" s="456"/>
      <c r="CP132" s="456"/>
      <c r="CQ132" s="456"/>
      <c r="CR132" s="456"/>
      <c r="CS132" s="456"/>
      <c r="CT132" s="456"/>
      <c r="CU132" s="456"/>
      <c r="CV132" s="456"/>
      <c r="CW132" s="456"/>
      <c r="CX132" s="456"/>
      <c r="CY132" s="456"/>
      <c r="CZ132" s="456"/>
      <c r="DA132" s="456"/>
      <c r="DB132" s="456"/>
      <c r="DC132" s="456"/>
      <c r="DD132" s="456"/>
      <c r="DE132" s="456"/>
      <c r="DF132" s="456"/>
      <c r="DG132" s="456"/>
      <c r="DH132" s="456"/>
      <c r="DI132" s="456"/>
      <c r="DJ132" s="456"/>
      <c r="DK132" s="456"/>
      <c r="DL132" s="456"/>
      <c r="DM132" s="456"/>
      <c r="DN132" s="456"/>
      <c r="DO132" s="456"/>
      <c r="DP132" s="456"/>
      <c r="DQ132" s="456"/>
      <c r="DR132" s="456"/>
      <c r="DS132" s="456"/>
      <c r="DT132" s="456"/>
      <c r="DU132" s="456"/>
      <c r="DV132" s="456"/>
      <c r="DW132" s="456"/>
      <c r="DX132" s="456"/>
      <c r="DY132" s="456"/>
      <c r="DZ132" s="456"/>
      <c r="EA132" s="456"/>
      <c r="EB132" s="456"/>
      <c r="EC132" s="456"/>
      <c r="ED132" s="456"/>
      <c r="EE132" s="456"/>
      <c r="EF132" s="456"/>
      <c r="EG132" s="456"/>
      <c r="EH132" s="456"/>
      <c r="EI132" s="456"/>
      <c r="EJ132" s="456"/>
      <c r="EK132" s="456"/>
      <c r="EL132" s="456"/>
      <c r="EM132" s="456"/>
      <c r="EN132" s="456"/>
      <c r="EO132" s="456"/>
      <c r="EP132" s="456"/>
      <c r="EQ132" s="456"/>
      <c r="ER132" s="456"/>
      <c r="ES132" s="456"/>
      <c r="ET132" s="456"/>
      <c r="EU132" s="456"/>
      <c r="EV132" s="456"/>
      <c r="EW132" s="456"/>
      <c r="EX132" s="456"/>
      <c r="EY132" s="456"/>
      <c r="EZ132" s="456"/>
      <c r="FA132" s="456"/>
      <c r="FB132" s="456"/>
      <c r="FC132" s="456"/>
      <c r="FD132" s="456"/>
      <c r="FE132" s="456"/>
      <c r="FF132" s="456"/>
      <c r="FG132" s="456"/>
      <c r="FH132" s="456"/>
      <c r="FI132" s="456"/>
      <c r="FJ132" s="456"/>
      <c r="FK132" s="456"/>
      <c r="FL132" s="456"/>
      <c r="FM132" s="456"/>
      <c r="FN132" s="456"/>
      <c r="FO132" s="456"/>
      <c r="FP132" s="456"/>
      <c r="FQ132" s="456"/>
      <c r="FR132" s="456"/>
      <c r="FS132" s="456"/>
      <c r="FT132" s="456"/>
      <c r="FU132" s="456"/>
      <c r="FV132" s="456"/>
      <c r="FW132" s="456"/>
      <c r="FX132" s="456"/>
      <c r="FY132" s="456"/>
      <c r="FZ132" s="456"/>
      <c r="GA132" s="456"/>
      <c r="GB132" s="456"/>
      <c r="GC132" s="456"/>
      <c r="GD132" s="456"/>
      <c r="GE132" s="456"/>
      <c r="GF132" s="456"/>
      <c r="GG132" s="456"/>
      <c r="GH132" s="456"/>
      <c r="GI132" s="456"/>
      <c r="GJ132" s="456"/>
      <c r="GK132" s="456"/>
      <c r="GL132" s="456"/>
      <c r="GM132" s="456"/>
      <c r="GN132" s="456"/>
      <c r="GO132" s="456"/>
      <c r="GP132" s="456"/>
      <c r="GQ132" s="456"/>
      <c r="GR132" s="456"/>
      <c r="GS132" s="456"/>
      <c r="GT132" s="456"/>
      <c r="GU132" s="456"/>
      <c r="GV132" s="456"/>
      <c r="GW132" s="456"/>
      <c r="GX132" s="456"/>
      <c r="GY132" s="456"/>
      <c r="GZ132" s="456"/>
      <c r="HA132" s="456"/>
      <c r="HB132" s="456"/>
      <c r="HC132" s="456"/>
      <c r="HD132" s="456"/>
      <c r="HE132" s="456"/>
      <c r="HF132" s="456"/>
      <c r="HG132" s="456"/>
      <c r="HH132" s="456"/>
      <c r="HI132" s="456"/>
      <c r="HJ132" s="456"/>
      <c r="HK132" s="456"/>
      <c r="HL132" s="456"/>
      <c r="HM132" s="456"/>
      <c r="HN132" s="456"/>
      <c r="HO132" s="456"/>
      <c r="HP132" s="456"/>
      <c r="HQ132" s="456"/>
      <c r="HR132" s="456"/>
      <c r="HS132" s="456"/>
      <c r="HT132" s="456"/>
      <c r="HU132" s="456"/>
      <c r="HV132" s="456"/>
      <c r="HW132" s="456"/>
      <c r="HX132" s="456"/>
      <c r="HY132" s="456"/>
      <c r="HZ132" s="456"/>
      <c r="IA132" s="456"/>
      <c r="IB132" s="456"/>
      <c r="IC132" s="456"/>
      <c r="ID132" s="456"/>
      <c r="IE132" s="456"/>
      <c r="IF132" s="456"/>
      <c r="IG132" s="456"/>
      <c r="IH132" s="456"/>
      <c r="II132" s="456"/>
      <c r="IJ132" s="456"/>
      <c r="IK132" s="456"/>
      <c r="IL132" s="456"/>
      <c r="IM132" s="456"/>
      <c r="IN132" s="456"/>
      <c r="IO132" s="456"/>
      <c r="IP132" s="456"/>
      <c r="IQ132" s="456"/>
      <c r="IR132" s="456"/>
      <c r="IS132" s="456"/>
      <c r="IT132" s="456"/>
      <c r="IU132" s="456"/>
      <c r="IV132" s="456"/>
      <c r="IW132" s="456"/>
      <c r="IX132" s="456"/>
    </row>
    <row r="133" spans="1:258" s="457" customFormat="1" ht="15" customHeight="1" x14ac:dyDescent="0.2">
      <c r="A133" s="509"/>
      <c r="B133" s="509"/>
      <c r="C133" s="510"/>
      <c r="D133" s="630"/>
      <c r="E133" s="512"/>
      <c r="F133" s="512"/>
      <c r="G133" s="512"/>
      <c r="H133" s="514"/>
      <c r="I133" s="514"/>
      <c r="J133" s="514"/>
      <c r="K133" s="605"/>
      <c r="L133" s="468"/>
      <c r="M133" s="774"/>
      <c r="N133" s="774"/>
      <c r="O133" s="747"/>
      <c r="P133" s="823"/>
      <c r="Q133" s="823"/>
      <c r="R133" s="824"/>
      <c r="S133" s="456"/>
      <c r="T133" s="456"/>
      <c r="U133" s="456"/>
      <c r="V133" s="456"/>
      <c r="W133" s="456"/>
      <c r="X133" s="456"/>
      <c r="Y133" s="456"/>
      <c r="Z133" s="456"/>
      <c r="AA133" s="456"/>
      <c r="AB133" s="456"/>
      <c r="AC133" s="456"/>
      <c r="AD133" s="456"/>
      <c r="AE133" s="456"/>
      <c r="AF133" s="456"/>
      <c r="AG133" s="456"/>
      <c r="AH133" s="456"/>
      <c r="AI133" s="456"/>
      <c r="AJ133" s="456"/>
      <c r="AK133" s="456"/>
      <c r="AL133" s="456"/>
      <c r="AM133" s="456"/>
      <c r="AN133" s="456"/>
      <c r="AO133" s="456"/>
      <c r="AP133" s="456"/>
      <c r="AQ133" s="456"/>
      <c r="AR133" s="456"/>
      <c r="AS133" s="456"/>
      <c r="AT133" s="456"/>
      <c r="AU133" s="456"/>
      <c r="AV133" s="456"/>
      <c r="AW133" s="456"/>
      <c r="AX133" s="456"/>
      <c r="AY133" s="456"/>
      <c r="AZ133" s="456"/>
      <c r="BA133" s="456"/>
      <c r="BB133" s="456"/>
      <c r="BC133" s="456"/>
      <c r="BD133" s="456"/>
      <c r="BE133" s="456"/>
      <c r="BF133" s="456"/>
      <c r="BG133" s="456"/>
      <c r="BH133" s="456"/>
      <c r="BI133" s="456"/>
      <c r="BJ133" s="456"/>
      <c r="BK133" s="456"/>
      <c r="BL133" s="456"/>
      <c r="BM133" s="456"/>
      <c r="BN133" s="456"/>
      <c r="BO133" s="456"/>
      <c r="BP133" s="456"/>
      <c r="BQ133" s="456"/>
      <c r="BR133" s="456"/>
      <c r="BS133" s="456"/>
      <c r="BT133" s="456"/>
      <c r="BU133" s="456"/>
      <c r="BV133" s="456"/>
      <c r="BW133" s="456"/>
      <c r="BX133" s="456"/>
      <c r="BY133" s="456"/>
      <c r="BZ133" s="456"/>
      <c r="CA133" s="456"/>
      <c r="CB133" s="456"/>
      <c r="CC133" s="456"/>
      <c r="CD133" s="456"/>
      <c r="CE133" s="456"/>
      <c r="CF133" s="456"/>
      <c r="CG133" s="456"/>
      <c r="CH133" s="456"/>
      <c r="CI133" s="456"/>
      <c r="CJ133" s="456"/>
      <c r="CK133" s="456"/>
      <c r="CL133" s="456"/>
      <c r="CM133" s="456"/>
      <c r="CN133" s="456"/>
      <c r="CO133" s="456"/>
      <c r="CP133" s="456"/>
      <c r="CQ133" s="456"/>
      <c r="CR133" s="456"/>
      <c r="CS133" s="456"/>
      <c r="CT133" s="456"/>
      <c r="CU133" s="456"/>
      <c r="CV133" s="456"/>
      <c r="CW133" s="456"/>
      <c r="CX133" s="456"/>
      <c r="CY133" s="456"/>
      <c r="CZ133" s="456"/>
      <c r="DA133" s="456"/>
      <c r="DB133" s="456"/>
      <c r="DC133" s="456"/>
      <c r="DD133" s="456"/>
      <c r="DE133" s="456"/>
      <c r="DF133" s="456"/>
      <c r="DG133" s="456"/>
      <c r="DH133" s="456"/>
      <c r="DI133" s="456"/>
      <c r="DJ133" s="456"/>
      <c r="DK133" s="456"/>
      <c r="DL133" s="456"/>
      <c r="DM133" s="456"/>
      <c r="DN133" s="456"/>
      <c r="DO133" s="456"/>
      <c r="DP133" s="456"/>
      <c r="DQ133" s="456"/>
      <c r="DR133" s="456"/>
      <c r="DS133" s="456"/>
      <c r="DT133" s="456"/>
      <c r="DU133" s="456"/>
      <c r="DV133" s="456"/>
      <c r="DW133" s="456"/>
      <c r="DX133" s="456"/>
      <c r="DY133" s="456"/>
      <c r="DZ133" s="456"/>
      <c r="EA133" s="456"/>
      <c r="EB133" s="456"/>
      <c r="EC133" s="456"/>
      <c r="ED133" s="456"/>
      <c r="EE133" s="456"/>
      <c r="EF133" s="456"/>
      <c r="EG133" s="456"/>
      <c r="EH133" s="456"/>
      <c r="EI133" s="456"/>
      <c r="EJ133" s="456"/>
      <c r="EK133" s="456"/>
      <c r="EL133" s="456"/>
      <c r="EM133" s="456"/>
      <c r="EN133" s="456"/>
      <c r="EO133" s="456"/>
      <c r="EP133" s="456"/>
      <c r="EQ133" s="456"/>
      <c r="ER133" s="456"/>
      <c r="ES133" s="456"/>
      <c r="ET133" s="456"/>
      <c r="EU133" s="456"/>
      <c r="EV133" s="456"/>
      <c r="EW133" s="456"/>
      <c r="EX133" s="456"/>
      <c r="EY133" s="456"/>
      <c r="EZ133" s="456"/>
      <c r="FA133" s="456"/>
      <c r="FB133" s="456"/>
      <c r="FC133" s="456"/>
      <c r="FD133" s="456"/>
      <c r="FE133" s="456"/>
      <c r="FF133" s="456"/>
      <c r="FG133" s="456"/>
      <c r="FH133" s="456"/>
      <c r="FI133" s="456"/>
      <c r="FJ133" s="456"/>
      <c r="FK133" s="456"/>
      <c r="FL133" s="456"/>
      <c r="FM133" s="456"/>
      <c r="FN133" s="456"/>
      <c r="FO133" s="456"/>
      <c r="FP133" s="456"/>
      <c r="FQ133" s="456"/>
      <c r="FR133" s="456"/>
      <c r="FS133" s="456"/>
      <c r="FT133" s="456"/>
      <c r="FU133" s="456"/>
      <c r="FV133" s="456"/>
      <c r="FW133" s="456"/>
      <c r="FX133" s="456"/>
      <c r="FY133" s="456"/>
      <c r="FZ133" s="456"/>
      <c r="GA133" s="456"/>
      <c r="GB133" s="456"/>
      <c r="GC133" s="456"/>
      <c r="GD133" s="456"/>
      <c r="GE133" s="456"/>
      <c r="GF133" s="456"/>
      <c r="GG133" s="456"/>
      <c r="GH133" s="456"/>
      <c r="GI133" s="456"/>
      <c r="GJ133" s="456"/>
      <c r="GK133" s="456"/>
      <c r="GL133" s="456"/>
      <c r="GM133" s="456"/>
      <c r="GN133" s="456"/>
      <c r="GO133" s="456"/>
      <c r="GP133" s="456"/>
      <c r="GQ133" s="456"/>
      <c r="GR133" s="456"/>
      <c r="GS133" s="456"/>
      <c r="GT133" s="456"/>
      <c r="GU133" s="456"/>
      <c r="GV133" s="456"/>
      <c r="GW133" s="456"/>
      <c r="GX133" s="456"/>
      <c r="GY133" s="456"/>
      <c r="GZ133" s="456"/>
      <c r="HA133" s="456"/>
      <c r="HB133" s="456"/>
      <c r="HC133" s="456"/>
      <c r="HD133" s="456"/>
      <c r="HE133" s="456"/>
      <c r="HF133" s="456"/>
      <c r="HG133" s="456"/>
      <c r="HH133" s="456"/>
      <c r="HI133" s="456"/>
      <c r="HJ133" s="456"/>
      <c r="HK133" s="456"/>
      <c r="HL133" s="456"/>
      <c r="HM133" s="456"/>
      <c r="HN133" s="456"/>
      <c r="HO133" s="456"/>
      <c r="HP133" s="456"/>
      <c r="HQ133" s="456"/>
      <c r="HR133" s="456"/>
      <c r="HS133" s="456"/>
      <c r="HT133" s="456"/>
      <c r="HU133" s="456"/>
      <c r="HV133" s="456"/>
      <c r="HW133" s="456"/>
      <c r="HX133" s="456"/>
      <c r="HY133" s="456"/>
      <c r="HZ133" s="456"/>
      <c r="IA133" s="456"/>
      <c r="IB133" s="456"/>
      <c r="IC133" s="456"/>
      <c r="ID133" s="456"/>
      <c r="IE133" s="456"/>
      <c r="IF133" s="456"/>
      <c r="IG133" s="456"/>
      <c r="IH133" s="456"/>
      <c r="II133" s="456"/>
      <c r="IJ133" s="456"/>
      <c r="IK133" s="456"/>
      <c r="IL133" s="456"/>
      <c r="IM133" s="456"/>
      <c r="IN133" s="456"/>
      <c r="IO133" s="456"/>
      <c r="IP133" s="456"/>
      <c r="IQ133" s="456"/>
      <c r="IR133" s="456"/>
      <c r="IS133" s="456"/>
      <c r="IT133" s="456"/>
      <c r="IU133" s="456"/>
      <c r="IV133" s="456"/>
      <c r="IW133" s="456"/>
      <c r="IX133" s="456"/>
    </row>
    <row r="134" spans="1:258" s="457" customFormat="1" ht="15" customHeight="1" thickBot="1" x14ac:dyDescent="0.25">
      <c r="A134" s="509"/>
      <c r="B134" s="509"/>
      <c r="C134" s="510"/>
      <c r="D134" s="630"/>
      <c r="E134" s="512"/>
      <c r="F134" s="512"/>
      <c r="G134" s="512"/>
      <c r="H134" s="514"/>
      <c r="I134" s="514"/>
      <c r="J134" s="514"/>
      <c r="K134" s="605"/>
      <c r="L134" s="468"/>
      <c r="M134" s="774"/>
      <c r="N134" s="774"/>
      <c r="O134" s="747"/>
      <c r="P134" s="823"/>
      <c r="Q134" s="823"/>
      <c r="R134" s="824"/>
      <c r="S134" s="456"/>
      <c r="T134" s="456"/>
      <c r="U134" s="456"/>
      <c r="V134" s="456"/>
      <c r="W134" s="456"/>
      <c r="X134" s="456"/>
      <c r="Y134" s="456"/>
      <c r="Z134" s="456"/>
      <c r="AA134" s="456"/>
      <c r="AB134" s="456"/>
      <c r="AC134" s="456"/>
      <c r="AD134" s="456"/>
      <c r="AE134" s="456"/>
      <c r="AF134" s="456"/>
      <c r="AG134" s="456"/>
      <c r="AH134" s="456"/>
      <c r="AI134" s="456"/>
      <c r="AJ134" s="456"/>
      <c r="AK134" s="456"/>
      <c r="AL134" s="456"/>
      <c r="AM134" s="456"/>
      <c r="AN134" s="456"/>
      <c r="AO134" s="456"/>
      <c r="AP134" s="456"/>
      <c r="AQ134" s="456"/>
      <c r="AR134" s="456"/>
      <c r="AS134" s="456"/>
      <c r="AT134" s="456"/>
      <c r="AU134" s="456"/>
      <c r="AV134" s="456"/>
      <c r="AW134" s="456"/>
      <c r="AX134" s="456"/>
      <c r="AY134" s="456"/>
      <c r="AZ134" s="456"/>
      <c r="BA134" s="456"/>
      <c r="BB134" s="456"/>
      <c r="BC134" s="456"/>
      <c r="BD134" s="456"/>
      <c r="BE134" s="456"/>
      <c r="BF134" s="456"/>
      <c r="BG134" s="456"/>
      <c r="BH134" s="456"/>
      <c r="BI134" s="456"/>
      <c r="BJ134" s="456"/>
      <c r="BK134" s="456"/>
      <c r="BL134" s="456"/>
      <c r="BM134" s="456"/>
      <c r="BN134" s="456"/>
      <c r="BO134" s="456"/>
      <c r="BP134" s="456"/>
      <c r="BQ134" s="456"/>
      <c r="BR134" s="456"/>
      <c r="BS134" s="456"/>
      <c r="BT134" s="456"/>
      <c r="BU134" s="456"/>
      <c r="BV134" s="456"/>
      <c r="BW134" s="456"/>
      <c r="BX134" s="456"/>
      <c r="BY134" s="456"/>
      <c r="BZ134" s="456"/>
      <c r="CA134" s="456"/>
      <c r="CB134" s="456"/>
      <c r="CC134" s="456"/>
      <c r="CD134" s="456"/>
      <c r="CE134" s="456"/>
      <c r="CF134" s="456"/>
      <c r="CG134" s="456"/>
      <c r="CH134" s="456"/>
      <c r="CI134" s="456"/>
      <c r="CJ134" s="456"/>
      <c r="CK134" s="456"/>
      <c r="CL134" s="456"/>
      <c r="CM134" s="456"/>
      <c r="CN134" s="456"/>
      <c r="CO134" s="456"/>
      <c r="CP134" s="456"/>
      <c r="CQ134" s="456"/>
      <c r="CR134" s="456"/>
      <c r="CS134" s="456"/>
      <c r="CT134" s="456"/>
      <c r="CU134" s="456"/>
      <c r="CV134" s="456"/>
      <c r="CW134" s="456"/>
      <c r="CX134" s="456"/>
      <c r="CY134" s="456"/>
      <c r="CZ134" s="456"/>
      <c r="DA134" s="456"/>
      <c r="DB134" s="456"/>
      <c r="DC134" s="456"/>
      <c r="DD134" s="456"/>
      <c r="DE134" s="456"/>
      <c r="DF134" s="456"/>
      <c r="DG134" s="456"/>
      <c r="DH134" s="456"/>
      <c r="DI134" s="456"/>
      <c r="DJ134" s="456"/>
      <c r="DK134" s="456"/>
      <c r="DL134" s="456"/>
      <c r="DM134" s="456"/>
      <c r="DN134" s="456"/>
      <c r="DO134" s="456"/>
      <c r="DP134" s="456"/>
      <c r="DQ134" s="456"/>
      <c r="DR134" s="456"/>
      <c r="DS134" s="456"/>
      <c r="DT134" s="456"/>
      <c r="DU134" s="456"/>
      <c r="DV134" s="456"/>
      <c r="DW134" s="456"/>
      <c r="DX134" s="456"/>
      <c r="DY134" s="456"/>
      <c r="DZ134" s="456"/>
      <c r="EA134" s="456"/>
      <c r="EB134" s="456"/>
      <c r="EC134" s="456"/>
      <c r="ED134" s="456"/>
      <c r="EE134" s="456"/>
      <c r="EF134" s="456"/>
      <c r="EG134" s="456"/>
      <c r="EH134" s="456"/>
      <c r="EI134" s="456"/>
      <c r="EJ134" s="456"/>
      <c r="EK134" s="456"/>
      <c r="EL134" s="456"/>
      <c r="EM134" s="456"/>
      <c r="EN134" s="456"/>
      <c r="EO134" s="456"/>
      <c r="EP134" s="456"/>
      <c r="EQ134" s="456"/>
      <c r="ER134" s="456"/>
      <c r="ES134" s="456"/>
      <c r="ET134" s="456"/>
      <c r="EU134" s="456"/>
      <c r="EV134" s="456"/>
      <c r="EW134" s="456"/>
      <c r="EX134" s="456"/>
      <c r="EY134" s="456"/>
      <c r="EZ134" s="456"/>
      <c r="FA134" s="456"/>
      <c r="FB134" s="456"/>
      <c r="FC134" s="456"/>
      <c r="FD134" s="456"/>
      <c r="FE134" s="456"/>
      <c r="FF134" s="456"/>
      <c r="FG134" s="456"/>
      <c r="FH134" s="456"/>
      <c r="FI134" s="456"/>
      <c r="FJ134" s="456"/>
      <c r="FK134" s="456"/>
      <c r="FL134" s="456"/>
      <c r="FM134" s="456"/>
      <c r="FN134" s="456"/>
      <c r="FO134" s="456"/>
      <c r="FP134" s="456"/>
      <c r="FQ134" s="456"/>
      <c r="FR134" s="456"/>
      <c r="FS134" s="456"/>
      <c r="FT134" s="456"/>
      <c r="FU134" s="456"/>
      <c r="FV134" s="456"/>
      <c r="FW134" s="456"/>
      <c r="FX134" s="456"/>
      <c r="FY134" s="456"/>
      <c r="FZ134" s="456"/>
      <c r="GA134" s="456"/>
      <c r="GB134" s="456"/>
      <c r="GC134" s="456"/>
      <c r="GD134" s="456"/>
      <c r="GE134" s="456"/>
      <c r="GF134" s="456"/>
      <c r="GG134" s="456"/>
      <c r="GH134" s="456"/>
      <c r="GI134" s="456"/>
      <c r="GJ134" s="456"/>
      <c r="GK134" s="456"/>
      <c r="GL134" s="456"/>
      <c r="GM134" s="456"/>
      <c r="GN134" s="456"/>
      <c r="GO134" s="456"/>
      <c r="GP134" s="456"/>
      <c r="GQ134" s="456"/>
      <c r="GR134" s="456"/>
      <c r="GS134" s="456"/>
      <c r="GT134" s="456"/>
      <c r="GU134" s="456"/>
      <c r="GV134" s="456"/>
      <c r="GW134" s="456"/>
      <c r="GX134" s="456"/>
      <c r="GY134" s="456"/>
      <c r="GZ134" s="456"/>
      <c r="HA134" s="456"/>
      <c r="HB134" s="456"/>
      <c r="HC134" s="456"/>
      <c r="HD134" s="456"/>
      <c r="HE134" s="456"/>
      <c r="HF134" s="456"/>
      <c r="HG134" s="456"/>
      <c r="HH134" s="456"/>
      <c r="HI134" s="456"/>
      <c r="HJ134" s="456"/>
      <c r="HK134" s="456"/>
      <c r="HL134" s="456"/>
      <c r="HM134" s="456"/>
      <c r="HN134" s="456"/>
      <c r="HO134" s="456"/>
      <c r="HP134" s="456"/>
      <c r="HQ134" s="456"/>
      <c r="HR134" s="456"/>
      <c r="HS134" s="456"/>
      <c r="HT134" s="456"/>
      <c r="HU134" s="456"/>
      <c r="HV134" s="456"/>
      <c r="HW134" s="456"/>
      <c r="HX134" s="456"/>
      <c r="HY134" s="456"/>
      <c r="HZ134" s="456"/>
      <c r="IA134" s="456"/>
      <c r="IB134" s="456"/>
      <c r="IC134" s="456"/>
      <c r="ID134" s="456"/>
      <c r="IE134" s="456"/>
      <c r="IF134" s="456"/>
      <c r="IG134" s="456"/>
      <c r="IH134" s="456"/>
      <c r="II134" s="456"/>
      <c r="IJ134" s="456"/>
      <c r="IK134" s="456"/>
      <c r="IL134" s="456"/>
      <c r="IM134" s="456"/>
      <c r="IN134" s="456"/>
      <c r="IO134" s="456"/>
      <c r="IP134" s="456"/>
      <c r="IQ134" s="456"/>
      <c r="IR134" s="456"/>
      <c r="IS134" s="456"/>
      <c r="IT134" s="456"/>
      <c r="IU134" s="456"/>
      <c r="IV134" s="456"/>
      <c r="IW134" s="456"/>
      <c r="IX134" s="456"/>
    </row>
    <row r="135" spans="1:258" s="33" customFormat="1" ht="20.100000000000001" customHeight="1" thickBot="1" x14ac:dyDescent="0.25">
      <c r="A135" s="929" t="s">
        <v>471</v>
      </c>
      <c r="B135" s="929" t="s">
        <v>472</v>
      </c>
      <c r="C135" s="45"/>
      <c r="D135" s="198"/>
      <c r="E135" s="199"/>
      <c r="F135" s="199"/>
      <c r="G135" s="199"/>
      <c r="H135" s="201"/>
      <c r="I135" s="201"/>
      <c r="J135" s="201"/>
      <c r="K135" s="201"/>
      <c r="L135" s="763"/>
      <c r="M135" s="781"/>
      <c r="N135" s="781"/>
      <c r="O135" s="733"/>
      <c r="P135" s="734"/>
      <c r="Q135" s="447"/>
      <c r="R135" s="2"/>
    </row>
    <row r="136" spans="1:258" s="99" customFormat="1" ht="15.75" customHeight="1" x14ac:dyDescent="0.2">
      <c r="A136" s="50"/>
      <c r="B136" s="50"/>
      <c r="C136" s="51"/>
      <c r="D136" s="208"/>
      <c r="E136" s="98"/>
      <c r="F136" s="98"/>
      <c r="G136" s="98"/>
      <c r="H136" s="73"/>
      <c r="I136" s="73"/>
      <c r="J136" s="73"/>
      <c r="K136" s="288"/>
      <c r="L136" s="79"/>
      <c r="M136" s="774"/>
      <c r="N136" s="774"/>
      <c r="O136" s="715"/>
      <c r="P136" s="716"/>
      <c r="Q136" s="447"/>
      <c r="R136" s="2"/>
    </row>
    <row r="137" spans="1:258" s="2" customFormat="1" ht="27" customHeight="1" x14ac:dyDescent="0.2">
      <c r="A137" s="203" t="s">
        <v>127</v>
      </c>
      <c r="B137" s="203" t="s">
        <v>128</v>
      </c>
      <c r="C137" s="204"/>
      <c r="D137" s="203"/>
      <c r="E137" s="204"/>
      <c r="F137" s="204"/>
      <c r="G137" s="205"/>
      <c r="H137" s="78"/>
      <c r="I137" s="78"/>
      <c r="J137" s="73"/>
      <c r="K137" s="73"/>
      <c r="L137" s="79"/>
      <c r="M137" s="774"/>
      <c r="N137" s="774"/>
      <c r="O137" s="715"/>
      <c r="P137" s="447"/>
      <c r="Q137" s="447"/>
    </row>
    <row r="138" spans="1:258" s="456" customFormat="1" ht="15.75" customHeight="1" thickBot="1" x14ac:dyDescent="0.25">
      <c r="A138" s="498"/>
      <c r="B138" s="498"/>
      <c r="C138" s="612"/>
      <c r="D138" s="511"/>
      <c r="E138" s="512"/>
      <c r="F138" s="512"/>
      <c r="G138" s="512"/>
      <c r="H138" s="513"/>
      <c r="I138" s="513"/>
      <c r="J138" s="513"/>
      <c r="K138" s="514"/>
      <c r="L138" s="468"/>
      <c r="M138" s="774"/>
      <c r="N138" s="774"/>
      <c r="O138" s="726"/>
      <c r="P138" s="727"/>
      <c r="Q138" s="527"/>
      <c r="R138" s="509"/>
    </row>
    <row r="139" spans="1:258" s="940" customFormat="1" ht="32.1" customHeight="1" thickBot="1" x14ac:dyDescent="0.25">
      <c r="A139" s="827" t="s">
        <v>427</v>
      </c>
      <c r="B139" s="827" t="s">
        <v>129</v>
      </c>
      <c r="C139" s="842"/>
      <c r="D139" s="827"/>
      <c r="E139" s="842"/>
      <c r="F139" s="842"/>
      <c r="G139" s="843"/>
      <c r="H139" s="1106" t="s">
        <v>54</v>
      </c>
      <c r="I139" s="1107" t="s">
        <v>55</v>
      </c>
      <c r="J139" s="1107" t="s">
        <v>56</v>
      </c>
      <c r="K139" s="938"/>
      <c r="L139" s="938"/>
      <c r="M139" s="939"/>
      <c r="N139" s="939"/>
      <c r="O139" s="726"/>
      <c r="P139" s="727"/>
      <c r="Q139" s="527"/>
      <c r="R139" s="509"/>
    </row>
    <row r="140" spans="1:258" s="940" customFormat="1" ht="21.75" customHeight="1" thickBot="1" x14ac:dyDescent="0.25">
      <c r="A140" s="844" t="s">
        <v>428</v>
      </c>
      <c r="B140" s="844" t="s">
        <v>537</v>
      </c>
      <c r="C140" s="487" t="s">
        <v>130</v>
      </c>
      <c r="D140" s="845" t="s">
        <v>131</v>
      </c>
      <c r="E140" s="489"/>
      <c r="F140" s="490"/>
      <c r="G140" s="846" t="s">
        <v>26</v>
      </c>
      <c r="H140" s="1108"/>
      <c r="I140" s="1109"/>
      <c r="J140" s="1110"/>
      <c r="K140" s="938"/>
      <c r="L140" s="938"/>
      <c r="M140" s="939"/>
      <c r="N140" s="939"/>
      <c r="O140" s="726"/>
      <c r="P140" s="727"/>
      <c r="Q140" s="527"/>
      <c r="R140" s="509"/>
    </row>
    <row r="141" spans="1:258" s="940" customFormat="1" ht="16.5" customHeight="1" x14ac:dyDescent="0.25">
      <c r="A141" s="847" t="s">
        <v>553</v>
      </c>
      <c r="B141" s="847" t="s">
        <v>538</v>
      </c>
      <c r="C141" s="848" t="s">
        <v>130</v>
      </c>
      <c r="D141" s="849">
        <v>1112</v>
      </c>
      <c r="E141" s="651" t="s">
        <v>132</v>
      </c>
      <c r="F141" s="651"/>
      <c r="G141" s="652" t="s">
        <v>26</v>
      </c>
      <c r="H141" s="1111"/>
      <c r="I141" s="1112"/>
      <c r="J141" s="1113"/>
      <c r="K141" s="938"/>
      <c r="L141" s="938"/>
      <c r="M141" s="939"/>
      <c r="N141" s="939"/>
      <c r="O141" s="726"/>
      <c r="P141" s="727"/>
      <c r="Q141" s="527"/>
      <c r="R141" s="509"/>
    </row>
    <row r="142" spans="1:258" s="940" customFormat="1" ht="16.5" customHeight="1" thickBot="1" x14ac:dyDescent="0.3">
      <c r="A142" s="1288" t="s">
        <v>552</v>
      </c>
      <c r="B142" s="850" t="s">
        <v>539</v>
      </c>
      <c r="C142" s="555" t="s">
        <v>130</v>
      </c>
      <c r="D142" s="851">
        <v>1112</v>
      </c>
      <c r="E142" s="557" t="s">
        <v>93</v>
      </c>
      <c r="F142" s="557"/>
      <c r="G142" s="852" t="s">
        <v>26</v>
      </c>
      <c r="H142" s="1114"/>
      <c r="I142" s="1114"/>
      <c r="J142" s="1115"/>
      <c r="K142" s="938"/>
      <c r="L142" s="938"/>
      <c r="M142" s="939"/>
      <c r="N142" s="939"/>
      <c r="O142" s="726"/>
      <c r="P142" s="727"/>
      <c r="Q142" s="527"/>
      <c r="R142" s="509"/>
    </row>
    <row r="143" spans="1:258" s="940" customFormat="1" ht="26.25" customHeight="1" thickBot="1" x14ac:dyDescent="0.25">
      <c r="A143" s="1116"/>
      <c r="B143" s="853"/>
      <c r="C143" s="854"/>
      <c r="D143" s="855"/>
      <c r="E143" s="856"/>
      <c r="F143" s="856"/>
      <c r="G143" s="856"/>
      <c r="H143" s="1117">
        <f>H140-OBS_CA_1112.c_TOTAL-OBS_CA_1112.d_TOTAL</f>
        <v>0</v>
      </c>
      <c r="I143" s="1118"/>
      <c r="J143" s="1118"/>
      <c r="K143" s="938"/>
      <c r="L143" s="938"/>
      <c r="M143" s="939"/>
      <c r="N143" s="939"/>
      <c r="O143" s="726"/>
      <c r="P143" s="727"/>
      <c r="Q143" s="527"/>
      <c r="R143" s="509"/>
    </row>
    <row r="144" spans="1:258" s="940" customFormat="1" ht="27" customHeight="1" thickBot="1" x14ac:dyDescent="0.25">
      <c r="A144" s="827" t="s">
        <v>426</v>
      </c>
      <c r="B144" s="827" t="s">
        <v>133</v>
      </c>
      <c r="C144" s="842"/>
      <c r="D144" s="827"/>
      <c r="E144" s="842"/>
      <c r="F144" s="842"/>
      <c r="G144" s="843"/>
      <c r="H144" s="1106" t="s">
        <v>54</v>
      </c>
      <c r="I144" s="1119" t="s">
        <v>55</v>
      </c>
      <c r="J144" s="1119" t="s">
        <v>56</v>
      </c>
      <c r="K144" s="938"/>
      <c r="L144" s="938"/>
      <c r="M144" s="939"/>
      <c r="N144" s="939"/>
      <c r="O144" s="726"/>
      <c r="P144" s="727"/>
      <c r="Q144" s="527"/>
      <c r="R144" s="509"/>
    </row>
    <row r="145" spans="1:258" s="940" customFormat="1" ht="15.75" customHeight="1" thickBot="1" x14ac:dyDescent="0.25">
      <c r="A145" s="570" t="s">
        <v>525</v>
      </c>
      <c r="B145" s="570" t="s">
        <v>526</v>
      </c>
      <c r="C145" s="857" t="s">
        <v>130</v>
      </c>
      <c r="D145" s="858" t="s">
        <v>125</v>
      </c>
      <c r="E145" s="859"/>
      <c r="F145" s="859"/>
      <c r="G145" s="819" t="s">
        <v>26</v>
      </c>
      <c r="H145" s="1120" t="str">
        <f>IF(OBS_CA_1316.abc_TOTAL+OBS_CA_1316.d_TOTAL=0," ",OBS_CA_1316.abc_TOTAL+OBS_CA_1316.d_TOTAL)</f>
        <v xml:space="preserve"> </v>
      </c>
      <c r="I145" s="1120" t="str">
        <f>IF(OBS_CA_1316.abc_GP+OBS_CA_1316.d_GP=0," ",OBS_CA_1316.abc_GP+OBS_CA_1316.d_GP)</f>
        <v xml:space="preserve"> </v>
      </c>
      <c r="J145" s="1120" t="str">
        <f>IF(OBS_CA_1316.abc_ENT+OBS_CA_1316.d_ENT=0," ",OBS_CA_1316.abc_ENT+OBS_CA_1316.d_ENT)</f>
        <v xml:space="preserve"> </v>
      </c>
      <c r="K145" s="938"/>
      <c r="L145" s="938"/>
      <c r="M145" s="939"/>
      <c r="N145" s="939"/>
      <c r="O145" s="726"/>
      <c r="P145" s="727"/>
      <c r="Q145" s="527"/>
      <c r="R145" s="509"/>
    </row>
    <row r="146" spans="1:258" s="940" customFormat="1" ht="15.75" customHeight="1" x14ac:dyDescent="0.2">
      <c r="A146" s="1289" t="s">
        <v>423</v>
      </c>
      <c r="B146" s="860" t="s">
        <v>544</v>
      </c>
      <c r="C146" s="861" t="s">
        <v>130</v>
      </c>
      <c r="D146" s="862" t="s">
        <v>125</v>
      </c>
      <c r="E146" s="863" t="s">
        <v>85</v>
      </c>
      <c r="F146" s="863"/>
      <c r="G146" s="864" t="s">
        <v>26</v>
      </c>
      <c r="H146" s="1121"/>
      <c r="I146" s="1122"/>
      <c r="J146" s="1123"/>
      <c r="K146" s="938"/>
      <c r="L146" s="938"/>
      <c r="M146" s="939"/>
      <c r="N146" s="939"/>
      <c r="O146" s="726"/>
      <c r="P146" s="727"/>
      <c r="Q146" s="527"/>
      <c r="R146" s="509"/>
    </row>
    <row r="147" spans="1:258" s="940" customFormat="1" ht="15.75" customHeight="1" thickBot="1" x14ac:dyDescent="0.25">
      <c r="A147" s="1290" t="s">
        <v>424</v>
      </c>
      <c r="B147" s="865" t="s">
        <v>545</v>
      </c>
      <c r="C147" s="866" t="s">
        <v>130</v>
      </c>
      <c r="D147" s="867" t="s">
        <v>125</v>
      </c>
      <c r="E147" s="868" t="s">
        <v>93</v>
      </c>
      <c r="F147" s="868"/>
      <c r="G147" s="869" t="s">
        <v>26</v>
      </c>
      <c r="H147" s="1124"/>
      <c r="I147" s="1125"/>
      <c r="J147" s="1126"/>
      <c r="K147" s="938"/>
      <c r="L147" s="938"/>
      <c r="M147" s="939"/>
      <c r="N147" s="939"/>
      <c r="O147" s="726"/>
      <c r="P147" s="727"/>
      <c r="Q147" s="527"/>
      <c r="R147" s="509"/>
    </row>
    <row r="148" spans="1:258" s="940" customFormat="1" ht="25.5" customHeight="1" x14ac:dyDescent="0.2">
      <c r="A148" s="930" t="s">
        <v>429</v>
      </c>
      <c r="B148" s="870" t="s">
        <v>134</v>
      </c>
      <c r="C148" s="871"/>
      <c r="D148" s="872"/>
      <c r="E148" s="873"/>
      <c r="F148" s="873"/>
      <c r="G148" s="874"/>
      <c r="H148" s="1117" t="e">
        <f>H145-OBS_CA_1316.abc_TOTAL+OBS_CA_1316.d_TOTAL</f>
        <v>#VALUE!</v>
      </c>
      <c r="I148" s="1117" t="e">
        <f>I145-OBS_CA_1316.abc_TOTAL+OBS_CA_1316.d_TOTAL</f>
        <v>#VALUE!</v>
      </c>
      <c r="J148" s="1117" t="e">
        <f>J145-OBS_CA_1316.abc_TOTAL+OBS_CA_1316.d_TOTAL</f>
        <v>#VALUE!</v>
      </c>
      <c r="K148" s="938"/>
      <c r="L148" s="938"/>
      <c r="M148" s="939"/>
      <c r="N148" s="939"/>
      <c r="O148" s="726"/>
      <c r="P148" s="727"/>
      <c r="Q148" s="527"/>
      <c r="R148" s="509"/>
    </row>
    <row r="149" spans="1:258" s="940" customFormat="1" ht="29.25" customHeight="1" thickBot="1" x14ac:dyDescent="0.25">
      <c r="A149" s="1116"/>
      <c r="B149" s="1116"/>
      <c r="C149" s="1127"/>
      <c r="D149" s="872"/>
      <c r="E149" s="873"/>
      <c r="F149" s="873"/>
      <c r="G149" s="873"/>
      <c r="H149" s="1128"/>
      <c r="I149" s="1128"/>
      <c r="J149" s="1128"/>
      <c r="K149" s="938"/>
      <c r="L149" s="938"/>
      <c r="M149" s="939"/>
      <c r="N149" s="939"/>
      <c r="O149" s="726"/>
      <c r="P149" s="727"/>
      <c r="Q149" s="527"/>
      <c r="R149" s="509"/>
    </row>
    <row r="150" spans="1:258" s="1132" customFormat="1" ht="18" customHeight="1" thickBot="1" x14ac:dyDescent="0.25">
      <c r="A150" s="816" t="s">
        <v>410</v>
      </c>
      <c r="B150" s="816" t="s">
        <v>407</v>
      </c>
      <c r="C150" s="816"/>
      <c r="D150" s="816"/>
      <c r="E150" s="816"/>
      <c r="F150" s="816"/>
      <c r="G150" s="816"/>
      <c r="H150" s="1107" t="s">
        <v>81</v>
      </c>
      <c r="I150" s="1129"/>
      <c r="J150" s="1129"/>
      <c r="K150" s="1130"/>
      <c r="L150" s="1130"/>
      <c r="M150" s="939"/>
      <c r="N150" s="939"/>
      <c r="O150" s="731"/>
      <c r="P150" s="716"/>
      <c r="Q150" s="716"/>
      <c r="R150" s="1131"/>
      <c r="S150" s="1131"/>
      <c r="T150" s="1131"/>
      <c r="U150" s="1131"/>
      <c r="V150" s="1131"/>
      <c r="W150" s="1131"/>
      <c r="X150" s="1131"/>
      <c r="Y150" s="1131"/>
      <c r="Z150" s="1131"/>
      <c r="AA150" s="1131"/>
      <c r="AB150" s="1131"/>
      <c r="AC150" s="1131"/>
      <c r="AD150" s="1131"/>
      <c r="AE150" s="1131"/>
      <c r="AF150" s="1131"/>
      <c r="AG150" s="1131"/>
      <c r="AH150" s="1131"/>
      <c r="AI150" s="1131"/>
      <c r="AJ150" s="1131"/>
      <c r="AK150" s="1131"/>
      <c r="AL150" s="1131"/>
      <c r="AM150" s="1131"/>
      <c r="AN150" s="1131"/>
      <c r="AO150" s="1131"/>
      <c r="AP150" s="1131"/>
      <c r="AQ150" s="1131"/>
      <c r="AR150" s="1131"/>
      <c r="AS150" s="1131"/>
      <c r="AT150" s="1131"/>
      <c r="AU150" s="1131"/>
      <c r="AV150" s="1131"/>
      <c r="AW150" s="1131"/>
      <c r="AX150" s="1131"/>
      <c r="AY150" s="1131"/>
      <c r="AZ150" s="1131"/>
      <c r="BA150" s="1131"/>
      <c r="BB150" s="1131"/>
      <c r="BC150" s="1131"/>
      <c r="BD150" s="1131"/>
      <c r="BE150" s="1131"/>
      <c r="BF150" s="1131"/>
      <c r="BG150" s="1131"/>
      <c r="BH150" s="1131"/>
      <c r="BI150" s="1131"/>
      <c r="BJ150" s="1131"/>
      <c r="BK150" s="1131"/>
      <c r="BL150" s="1131"/>
      <c r="BM150" s="1131"/>
      <c r="BN150" s="1131"/>
      <c r="BO150" s="1131"/>
      <c r="BP150" s="1131"/>
      <c r="BQ150" s="1131"/>
      <c r="BR150" s="1131"/>
      <c r="BS150" s="1131"/>
      <c r="BT150" s="1131"/>
      <c r="BU150" s="1131"/>
      <c r="BV150" s="1131"/>
      <c r="BW150" s="1131"/>
      <c r="BX150" s="1131"/>
      <c r="BY150" s="1131"/>
      <c r="BZ150" s="1131"/>
      <c r="CA150" s="1131"/>
      <c r="CB150" s="1131"/>
      <c r="CC150" s="1131"/>
      <c r="CD150" s="1131"/>
      <c r="CE150" s="1131"/>
      <c r="CF150" s="1131"/>
      <c r="CG150" s="1131"/>
      <c r="CH150" s="1131"/>
      <c r="CI150" s="1131"/>
      <c r="CJ150" s="1131"/>
      <c r="CK150" s="1131"/>
      <c r="CL150" s="1131"/>
      <c r="CM150" s="1131"/>
      <c r="CN150" s="1131"/>
      <c r="CO150" s="1131"/>
      <c r="CP150" s="1131"/>
      <c r="CQ150" s="1131"/>
      <c r="CR150" s="1131"/>
      <c r="CS150" s="1131"/>
      <c r="CT150" s="1131"/>
      <c r="CU150" s="1131"/>
      <c r="CV150" s="1131"/>
      <c r="CW150" s="1131"/>
      <c r="CX150" s="1131"/>
      <c r="CY150" s="1131"/>
      <c r="CZ150" s="1131"/>
      <c r="DA150" s="1131"/>
      <c r="DB150" s="1131"/>
      <c r="DC150" s="1131"/>
      <c r="DD150" s="1131"/>
      <c r="DE150" s="1131"/>
      <c r="DF150" s="1131"/>
      <c r="DG150" s="1131"/>
      <c r="DH150" s="1131"/>
      <c r="DI150" s="1131"/>
      <c r="DJ150" s="1131"/>
      <c r="DK150" s="1131"/>
      <c r="DL150" s="1131"/>
      <c r="DM150" s="1131"/>
      <c r="DN150" s="1131"/>
      <c r="DO150" s="1131"/>
      <c r="DP150" s="1131"/>
      <c r="DQ150" s="1131"/>
      <c r="DR150" s="1131"/>
      <c r="DS150" s="1131"/>
      <c r="DT150" s="1131"/>
      <c r="DU150" s="1131"/>
      <c r="DV150" s="1131"/>
      <c r="DW150" s="1131"/>
      <c r="DX150" s="1131"/>
      <c r="DY150" s="1131"/>
      <c r="DZ150" s="1131"/>
      <c r="EA150" s="1131"/>
      <c r="EB150" s="1131"/>
      <c r="EC150" s="1131"/>
      <c r="ED150" s="1131"/>
      <c r="EE150" s="1131"/>
      <c r="EF150" s="1131"/>
      <c r="EG150" s="1131"/>
      <c r="EH150" s="1131"/>
      <c r="EI150" s="1131"/>
      <c r="EJ150" s="1131"/>
      <c r="EK150" s="1131"/>
      <c r="EL150" s="1131"/>
      <c r="EM150" s="1131"/>
      <c r="EN150" s="1131"/>
      <c r="EO150" s="1131"/>
      <c r="EP150" s="1131"/>
      <c r="EQ150" s="1131"/>
      <c r="ER150" s="1131"/>
      <c r="ES150" s="1131"/>
      <c r="ET150" s="1131"/>
      <c r="EU150" s="1131"/>
      <c r="EV150" s="1131"/>
      <c r="EW150" s="1131"/>
      <c r="EX150" s="1131"/>
      <c r="EY150" s="1131"/>
      <c r="EZ150" s="1131"/>
      <c r="FA150" s="1131"/>
      <c r="FB150" s="1131"/>
      <c r="FC150" s="1131"/>
      <c r="FD150" s="1131"/>
      <c r="FE150" s="1131"/>
      <c r="FF150" s="1131"/>
      <c r="FG150" s="1131"/>
      <c r="FH150" s="1131"/>
      <c r="FI150" s="1131"/>
      <c r="FJ150" s="1131"/>
      <c r="FK150" s="1131"/>
      <c r="FL150" s="1131"/>
      <c r="FM150" s="1131"/>
      <c r="FN150" s="1131"/>
      <c r="FO150" s="1131"/>
      <c r="FP150" s="1131"/>
      <c r="FQ150" s="1131"/>
      <c r="FR150" s="1131"/>
      <c r="FS150" s="1131"/>
      <c r="FT150" s="1131"/>
      <c r="FU150" s="1131"/>
      <c r="FV150" s="1131"/>
      <c r="FW150" s="1131"/>
      <c r="FX150" s="1131"/>
      <c r="FY150" s="1131"/>
      <c r="FZ150" s="1131"/>
      <c r="GA150" s="1131"/>
      <c r="GB150" s="1131"/>
      <c r="GC150" s="1131"/>
      <c r="GD150" s="1131"/>
      <c r="GE150" s="1131"/>
      <c r="GF150" s="1131"/>
      <c r="GG150" s="1131"/>
      <c r="GH150" s="1131"/>
      <c r="GI150" s="1131"/>
      <c r="GJ150" s="1131"/>
      <c r="GK150" s="1131"/>
      <c r="GL150" s="1131"/>
      <c r="GM150" s="1131"/>
      <c r="GN150" s="1131"/>
      <c r="GO150" s="1131"/>
      <c r="GP150" s="1131"/>
      <c r="GQ150" s="1131"/>
      <c r="GR150" s="1131"/>
      <c r="GS150" s="1131"/>
      <c r="GT150" s="1131"/>
      <c r="GU150" s="1131"/>
      <c r="GV150" s="1131"/>
      <c r="GW150" s="1131"/>
      <c r="GX150" s="1131"/>
      <c r="GY150" s="1131"/>
      <c r="GZ150" s="1131"/>
      <c r="HA150" s="1131"/>
      <c r="HB150" s="1131"/>
      <c r="HC150" s="1131"/>
      <c r="HD150" s="1131"/>
      <c r="HE150" s="1131"/>
      <c r="HF150" s="1131"/>
      <c r="HG150" s="1131"/>
      <c r="HH150" s="1131"/>
      <c r="HI150" s="1131"/>
      <c r="HJ150" s="1131"/>
      <c r="HK150" s="1131"/>
      <c r="HL150" s="1131"/>
      <c r="HM150" s="1131"/>
      <c r="HN150" s="1131"/>
      <c r="HO150" s="1131"/>
      <c r="HP150" s="1131"/>
      <c r="HQ150" s="1131"/>
      <c r="HR150" s="1131"/>
      <c r="HS150" s="1131"/>
      <c r="HT150" s="1131"/>
      <c r="HU150" s="1131"/>
      <c r="HV150" s="1131"/>
      <c r="HW150" s="1131"/>
      <c r="HX150" s="1131"/>
      <c r="HY150" s="1131"/>
      <c r="HZ150" s="1131"/>
      <c r="IA150" s="1131"/>
      <c r="IB150" s="1131"/>
      <c r="IC150" s="1131"/>
      <c r="ID150" s="1131"/>
      <c r="IE150" s="1131"/>
      <c r="IF150" s="1131"/>
      <c r="IG150" s="1131"/>
      <c r="IH150" s="1131"/>
      <c r="II150" s="1131"/>
      <c r="IJ150" s="1131"/>
      <c r="IK150" s="1131"/>
      <c r="IL150" s="1131"/>
      <c r="IM150" s="1131"/>
      <c r="IN150" s="1131"/>
      <c r="IO150" s="1131"/>
      <c r="IP150" s="1131"/>
      <c r="IQ150" s="1131"/>
      <c r="IR150" s="1131"/>
      <c r="IS150" s="1131"/>
      <c r="IT150" s="1131"/>
      <c r="IU150" s="1131"/>
      <c r="IV150" s="1131"/>
      <c r="IW150" s="1131"/>
      <c r="IX150" s="1131"/>
    </row>
    <row r="151" spans="1:258" s="1076" customFormat="1" ht="20.45" customHeight="1" thickBot="1" x14ac:dyDescent="0.25">
      <c r="A151" s="826" t="s">
        <v>411</v>
      </c>
      <c r="B151" s="822" t="s">
        <v>408</v>
      </c>
      <c r="C151" s="487" t="s">
        <v>130</v>
      </c>
      <c r="D151" s="818" t="s">
        <v>409</v>
      </c>
      <c r="E151" s="489" t="s">
        <v>404</v>
      </c>
      <c r="F151" s="489"/>
      <c r="G151" s="820" t="s">
        <v>45</v>
      </c>
      <c r="H151" s="1133"/>
      <c r="I151" s="1128"/>
      <c r="J151" s="1128"/>
      <c r="K151" s="938"/>
      <c r="L151" s="938"/>
      <c r="M151" s="939"/>
      <c r="N151" s="939"/>
      <c r="O151" s="815"/>
      <c r="P151" s="727"/>
      <c r="Q151" s="727"/>
      <c r="R151" s="940"/>
      <c r="S151" s="940"/>
      <c r="T151" s="940"/>
      <c r="U151" s="940"/>
      <c r="V151" s="940"/>
      <c r="W151" s="940"/>
      <c r="X151" s="940"/>
      <c r="Y151" s="940"/>
      <c r="Z151" s="940"/>
      <c r="AA151" s="940"/>
      <c r="AB151" s="940"/>
      <c r="AC151" s="940"/>
      <c r="AD151" s="940"/>
      <c r="AE151" s="940"/>
      <c r="AF151" s="940"/>
      <c r="AG151" s="940"/>
      <c r="AH151" s="940"/>
      <c r="AI151" s="940"/>
      <c r="AJ151" s="940"/>
      <c r="AK151" s="940"/>
      <c r="AL151" s="940"/>
      <c r="AM151" s="940"/>
      <c r="AN151" s="940"/>
      <c r="AO151" s="940"/>
      <c r="AP151" s="940"/>
      <c r="AQ151" s="940"/>
      <c r="AR151" s="940"/>
      <c r="AS151" s="940"/>
      <c r="AT151" s="940"/>
      <c r="AU151" s="940"/>
      <c r="AV151" s="940"/>
      <c r="AW151" s="940"/>
      <c r="AX151" s="940"/>
      <c r="AY151" s="940"/>
      <c r="AZ151" s="940"/>
      <c r="BA151" s="940"/>
      <c r="BB151" s="940"/>
      <c r="BC151" s="940"/>
      <c r="BD151" s="940"/>
      <c r="BE151" s="940"/>
      <c r="BF151" s="940"/>
      <c r="BG151" s="940"/>
      <c r="BH151" s="940"/>
      <c r="BI151" s="940"/>
      <c r="BJ151" s="940"/>
      <c r="BK151" s="940"/>
      <c r="BL151" s="940"/>
      <c r="BM151" s="940"/>
      <c r="BN151" s="940"/>
      <c r="BO151" s="940"/>
      <c r="BP151" s="940"/>
      <c r="BQ151" s="940"/>
      <c r="BR151" s="940"/>
      <c r="BS151" s="940"/>
      <c r="BT151" s="940"/>
      <c r="BU151" s="940"/>
      <c r="BV151" s="940"/>
      <c r="BW151" s="940"/>
      <c r="BX151" s="940"/>
      <c r="BY151" s="940"/>
      <c r="BZ151" s="940"/>
      <c r="CA151" s="940"/>
      <c r="CB151" s="940"/>
      <c r="CC151" s="940"/>
      <c r="CD151" s="940"/>
      <c r="CE151" s="940"/>
      <c r="CF151" s="940"/>
      <c r="CG151" s="940"/>
      <c r="CH151" s="940"/>
      <c r="CI151" s="940"/>
      <c r="CJ151" s="940"/>
      <c r="CK151" s="940"/>
      <c r="CL151" s="940"/>
      <c r="CM151" s="940"/>
      <c r="CN151" s="940"/>
      <c r="CO151" s="940"/>
      <c r="CP151" s="940"/>
      <c r="CQ151" s="940"/>
      <c r="CR151" s="940"/>
      <c r="CS151" s="940"/>
      <c r="CT151" s="940"/>
      <c r="CU151" s="940"/>
      <c r="CV151" s="940"/>
      <c r="CW151" s="940"/>
      <c r="CX151" s="940"/>
      <c r="CY151" s="940"/>
      <c r="CZ151" s="940"/>
      <c r="DA151" s="940"/>
      <c r="DB151" s="940"/>
      <c r="DC151" s="940"/>
      <c r="DD151" s="940"/>
      <c r="DE151" s="940"/>
      <c r="DF151" s="940"/>
      <c r="DG151" s="940"/>
      <c r="DH151" s="940"/>
      <c r="DI151" s="940"/>
      <c r="DJ151" s="940"/>
      <c r="DK151" s="940"/>
      <c r="DL151" s="940"/>
      <c r="DM151" s="940"/>
      <c r="DN151" s="940"/>
      <c r="DO151" s="940"/>
      <c r="DP151" s="940"/>
      <c r="DQ151" s="940"/>
      <c r="DR151" s="940"/>
      <c r="DS151" s="940"/>
      <c r="DT151" s="940"/>
      <c r="DU151" s="940"/>
      <c r="DV151" s="940"/>
      <c r="DW151" s="940"/>
      <c r="DX151" s="940"/>
      <c r="DY151" s="940"/>
      <c r="DZ151" s="940"/>
      <c r="EA151" s="940"/>
      <c r="EB151" s="940"/>
      <c r="EC151" s="940"/>
      <c r="ED151" s="940"/>
      <c r="EE151" s="940"/>
      <c r="EF151" s="940"/>
      <c r="EG151" s="940"/>
      <c r="EH151" s="940"/>
      <c r="EI151" s="940"/>
      <c r="EJ151" s="940"/>
      <c r="EK151" s="940"/>
      <c r="EL151" s="940"/>
      <c r="EM151" s="940"/>
      <c r="EN151" s="940"/>
      <c r="EO151" s="940"/>
      <c r="EP151" s="940"/>
      <c r="EQ151" s="940"/>
      <c r="ER151" s="940"/>
      <c r="ES151" s="940"/>
      <c r="ET151" s="940"/>
      <c r="EU151" s="940"/>
      <c r="EV151" s="940"/>
      <c r="EW151" s="940"/>
      <c r="EX151" s="940"/>
      <c r="EY151" s="940"/>
      <c r="EZ151" s="940"/>
      <c r="FA151" s="940"/>
      <c r="FB151" s="940"/>
      <c r="FC151" s="940"/>
      <c r="FD151" s="940"/>
      <c r="FE151" s="940"/>
      <c r="FF151" s="940"/>
      <c r="FG151" s="940"/>
      <c r="FH151" s="940"/>
      <c r="FI151" s="940"/>
      <c r="FJ151" s="940"/>
      <c r="FK151" s="940"/>
      <c r="FL151" s="940"/>
      <c r="FM151" s="940"/>
      <c r="FN151" s="940"/>
      <c r="FO151" s="940"/>
      <c r="FP151" s="940"/>
      <c r="FQ151" s="940"/>
      <c r="FR151" s="940"/>
      <c r="FS151" s="940"/>
      <c r="FT151" s="940"/>
      <c r="FU151" s="940"/>
      <c r="FV151" s="940"/>
      <c r="FW151" s="940"/>
      <c r="FX151" s="940"/>
      <c r="FY151" s="940"/>
      <c r="FZ151" s="940"/>
      <c r="GA151" s="940"/>
      <c r="GB151" s="940"/>
      <c r="GC151" s="940"/>
      <c r="GD151" s="940"/>
      <c r="GE151" s="940"/>
      <c r="GF151" s="940"/>
      <c r="GG151" s="940"/>
      <c r="GH151" s="940"/>
      <c r="GI151" s="940"/>
      <c r="GJ151" s="940"/>
      <c r="GK151" s="940"/>
      <c r="GL151" s="940"/>
      <c r="GM151" s="940"/>
      <c r="GN151" s="940"/>
      <c r="GO151" s="940"/>
      <c r="GP151" s="940"/>
      <c r="GQ151" s="940"/>
      <c r="GR151" s="940"/>
      <c r="GS151" s="940"/>
      <c r="GT151" s="940"/>
      <c r="GU151" s="940"/>
      <c r="GV151" s="940"/>
      <c r="GW151" s="940"/>
      <c r="GX151" s="940"/>
      <c r="GY151" s="940"/>
      <c r="GZ151" s="940"/>
      <c r="HA151" s="940"/>
      <c r="HB151" s="940"/>
      <c r="HC151" s="940"/>
      <c r="HD151" s="940"/>
      <c r="HE151" s="940"/>
      <c r="HF151" s="940"/>
      <c r="HG151" s="940"/>
      <c r="HH151" s="940"/>
      <c r="HI151" s="940"/>
      <c r="HJ151" s="940"/>
      <c r="HK151" s="940"/>
      <c r="HL151" s="940"/>
      <c r="HM151" s="940"/>
      <c r="HN151" s="940"/>
      <c r="HO151" s="940"/>
      <c r="HP151" s="940"/>
      <c r="HQ151" s="940"/>
      <c r="HR151" s="940"/>
      <c r="HS151" s="940"/>
      <c r="HT151" s="940"/>
      <c r="HU151" s="940"/>
      <c r="HV151" s="940"/>
      <c r="HW151" s="940"/>
      <c r="HX151" s="940"/>
      <c r="HY151" s="940"/>
      <c r="HZ151" s="940"/>
      <c r="IA151" s="940"/>
      <c r="IB151" s="940"/>
      <c r="IC151" s="940"/>
      <c r="ID151" s="940"/>
      <c r="IE151" s="940"/>
      <c r="IF151" s="940"/>
      <c r="IG151" s="940"/>
      <c r="IH151" s="940"/>
      <c r="II151" s="940"/>
      <c r="IJ151" s="940"/>
      <c r="IK151" s="940"/>
      <c r="IL151" s="940"/>
      <c r="IM151" s="940"/>
      <c r="IN151" s="940"/>
      <c r="IO151" s="940"/>
      <c r="IP151" s="940"/>
      <c r="IQ151" s="940"/>
      <c r="IR151" s="940"/>
      <c r="IS151" s="940"/>
      <c r="IT151" s="940"/>
      <c r="IU151" s="940"/>
      <c r="IV151" s="940"/>
      <c r="IW151" s="940"/>
      <c r="IX151" s="940"/>
    </row>
    <row r="152" spans="1:258" s="1076" customFormat="1" ht="17.100000000000001" customHeight="1" x14ac:dyDescent="0.2">
      <c r="A152" s="1134"/>
      <c r="B152" s="1134"/>
      <c r="C152" s="1135"/>
      <c r="D152" s="1136"/>
      <c r="E152" s="873"/>
      <c r="F152" s="873"/>
      <c r="G152" s="873"/>
      <c r="H152" s="1128"/>
      <c r="I152" s="1128"/>
      <c r="J152" s="1128"/>
      <c r="K152" s="938"/>
      <c r="L152" s="938"/>
      <c r="M152" s="939"/>
      <c r="N152" s="939"/>
      <c r="O152" s="815"/>
      <c r="P152" s="727"/>
      <c r="Q152" s="727"/>
      <c r="R152" s="940"/>
      <c r="S152" s="940"/>
      <c r="T152" s="940"/>
      <c r="U152" s="940"/>
      <c r="V152" s="940"/>
      <c r="W152" s="940"/>
      <c r="X152" s="940"/>
      <c r="Y152" s="940"/>
      <c r="Z152" s="940"/>
      <c r="AA152" s="940"/>
      <c r="AB152" s="940"/>
      <c r="AC152" s="940"/>
      <c r="AD152" s="940"/>
      <c r="AE152" s="940"/>
      <c r="AF152" s="940"/>
      <c r="AG152" s="940"/>
      <c r="AH152" s="940"/>
      <c r="AI152" s="940"/>
      <c r="AJ152" s="940"/>
      <c r="AK152" s="940"/>
      <c r="AL152" s="940"/>
      <c r="AM152" s="940"/>
      <c r="AN152" s="940"/>
      <c r="AO152" s="940"/>
      <c r="AP152" s="940"/>
      <c r="AQ152" s="940"/>
      <c r="AR152" s="940"/>
      <c r="AS152" s="940"/>
      <c r="AT152" s="940"/>
      <c r="AU152" s="940"/>
      <c r="AV152" s="940"/>
      <c r="AW152" s="940"/>
      <c r="AX152" s="940"/>
      <c r="AY152" s="940"/>
      <c r="AZ152" s="940"/>
      <c r="BA152" s="940"/>
      <c r="BB152" s="940"/>
      <c r="BC152" s="940"/>
      <c r="BD152" s="940"/>
      <c r="BE152" s="940"/>
      <c r="BF152" s="940"/>
      <c r="BG152" s="940"/>
      <c r="BH152" s="940"/>
      <c r="BI152" s="940"/>
      <c r="BJ152" s="940"/>
      <c r="BK152" s="940"/>
      <c r="BL152" s="940"/>
      <c r="BM152" s="940"/>
      <c r="BN152" s="940"/>
      <c r="BO152" s="940"/>
      <c r="BP152" s="940"/>
      <c r="BQ152" s="940"/>
      <c r="BR152" s="940"/>
      <c r="BS152" s="940"/>
      <c r="BT152" s="940"/>
      <c r="BU152" s="940"/>
      <c r="BV152" s="940"/>
      <c r="BW152" s="940"/>
      <c r="BX152" s="940"/>
      <c r="BY152" s="940"/>
      <c r="BZ152" s="940"/>
      <c r="CA152" s="940"/>
      <c r="CB152" s="940"/>
      <c r="CC152" s="940"/>
      <c r="CD152" s="940"/>
      <c r="CE152" s="940"/>
      <c r="CF152" s="940"/>
      <c r="CG152" s="940"/>
      <c r="CH152" s="940"/>
      <c r="CI152" s="940"/>
      <c r="CJ152" s="940"/>
      <c r="CK152" s="940"/>
      <c r="CL152" s="940"/>
      <c r="CM152" s="940"/>
      <c r="CN152" s="940"/>
      <c r="CO152" s="940"/>
      <c r="CP152" s="940"/>
      <c r="CQ152" s="940"/>
      <c r="CR152" s="940"/>
      <c r="CS152" s="940"/>
      <c r="CT152" s="940"/>
      <c r="CU152" s="940"/>
      <c r="CV152" s="940"/>
      <c r="CW152" s="940"/>
      <c r="CX152" s="940"/>
      <c r="CY152" s="940"/>
      <c r="CZ152" s="940"/>
      <c r="DA152" s="940"/>
      <c r="DB152" s="940"/>
      <c r="DC152" s="940"/>
      <c r="DD152" s="940"/>
      <c r="DE152" s="940"/>
      <c r="DF152" s="940"/>
      <c r="DG152" s="940"/>
      <c r="DH152" s="940"/>
      <c r="DI152" s="940"/>
      <c r="DJ152" s="940"/>
      <c r="DK152" s="940"/>
      <c r="DL152" s="940"/>
      <c r="DM152" s="940"/>
      <c r="DN152" s="940"/>
      <c r="DO152" s="940"/>
      <c r="DP152" s="940"/>
      <c r="DQ152" s="940"/>
      <c r="DR152" s="940"/>
      <c r="DS152" s="940"/>
      <c r="DT152" s="940"/>
      <c r="DU152" s="940"/>
      <c r="DV152" s="940"/>
      <c r="DW152" s="940"/>
      <c r="DX152" s="940"/>
      <c r="DY152" s="940"/>
      <c r="DZ152" s="940"/>
      <c r="EA152" s="940"/>
      <c r="EB152" s="940"/>
      <c r="EC152" s="940"/>
      <c r="ED152" s="940"/>
      <c r="EE152" s="940"/>
      <c r="EF152" s="940"/>
      <c r="EG152" s="940"/>
      <c r="EH152" s="940"/>
      <c r="EI152" s="940"/>
      <c r="EJ152" s="940"/>
      <c r="EK152" s="940"/>
      <c r="EL152" s="940"/>
      <c r="EM152" s="940"/>
      <c r="EN152" s="940"/>
      <c r="EO152" s="940"/>
      <c r="EP152" s="940"/>
      <c r="EQ152" s="940"/>
      <c r="ER152" s="940"/>
      <c r="ES152" s="940"/>
      <c r="ET152" s="940"/>
      <c r="EU152" s="940"/>
      <c r="EV152" s="940"/>
      <c r="EW152" s="940"/>
      <c r="EX152" s="940"/>
      <c r="EY152" s="940"/>
      <c r="EZ152" s="940"/>
      <c r="FA152" s="940"/>
      <c r="FB152" s="940"/>
      <c r="FC152" s="940"/>
      <c r="FD152" s="940"/>
      <c r="FE152" s="940"/>
      <c r="FF152" s="940"/>
      <c r="FG152" s="940"/>
      <c r="FH152" s="940"/>
      <c r="FI152" s="940"/>
      <c r="FJ152" s="940"/>
      <c r="FK152" s="940"/>
      <c r="FL152" s="940"/>
      <c r="FM152" s="940"/>
      <c r="FN152" s="940"/>
      <c r="FO152" s="940"/>
      <c r="FP152" s="940"/>
      <c r="FQ152" s="940"/>
      <c r="FR152" s="940"/>
      <c r="FS152" s="940"/>
      <c r="FT152" s="940"/>
      <c r="FU152" s="940"/>
      <c r="FV152" s="940"/>
      <c r="FW152" s="940"/>
      <c r="FX152" s="940"/>
      <c r="FY152" s="940"/>
      <c r="FZ152" s="940"/>
      <c r="GA152" s="940"/>
      <c r="GB152" s="940"/>
      <c r="GC152" s="940"/>
      <c r="GD152" s="940"/>
      <c r="GE152" s="940"/>
      <c r="GF152" s="940"/>
      <c r="GG152" s="940"/>
      <c r="GH152" s="940"/>
      <c r="GI152" s="940"/>
      <c r="GJ152" s="940"/>
      <c r="GK152" s="940"/>
      <c r="GL152" s="940"/>
      <c r="GM152" s="940"/>
      <c r="GN152" s="940"/>
      <c r="GO152" s="940"/>
      <c r="GP152" s="940"/>
      <c r="GQ152" s="940"/>
      <c r="GR152" s="940"/>
      <c r="GS152" s="940"/>
      <c r="GT152" s="940"/>
      <c r="GU152" s="940"/>
      <c r="GV152" s="940"/>
      <c r="GW152" s="940"/>
      <c r="GX152" s="940"/>
      <c r="GY152" s="940"/>
      <c r="GZ152" s="940"/>
      <c r="HA152" s="940"/>
      <c r="HB152" s="940"/>
      <c r="HC152" s="940"/>
      <c r="HD152" s="940"/>
      <c r="HE152" s="940"/>
      <c r="HF152" s="940"/>
      <c r="HG152" s="940"/>
      <c r="HH152" s="940"/>
      <c r="HI152" s="940"/>
      <c r="HJ152" s="940"/>
      <c r="HK152" s="940"/>
      <c r="HL152" s="940"/>
      <c r="HM152" s="940"/>
      <c r="HN152" s="940"/>
      <c r="HO152" s="940"/>
      <c r="HP152" s="940"/>
      <c r="HQ152" s="940"/>
      <c r="HR152" s="940"/>
      <c r="HS152" s="940"/>
      <c r="HT152" s="940"/>
      <c r="HU152" s="940"/>
      <c r="HV152" s="940"/>
      <c r="HW152" s="940"/>
      <c r="HX152" s="940"/>
      <c r="HY152" s="940"/>
      <c r="HZ152" s="940"/>
      <c r="IA152" s="940"/>
      <c r="IB152" s="940"/>
      <c r="IC152" s="940"/>
      <c r="ID152" s="940"/>
      <c r="IE152" s="940"/>
      <c r="IF152" s="940"/>
      <c r="IG152" s="940"/>
      <c r="IH152" s="940"/>
      <c r="II152" s="940"/>
      <c r="IJ152" s="940"/>
      <c r="IK152" s="940"/>
      <c r="IL152" s="940"/>
      <c r="IM152" s="940"/>
      <c r="IN152" s="940"/>
      <c r="IO152" s="940"/>
      <c r="IP152" s="940"/>
      <c r="IQ152" s="940"/>
      <c r="IR152" s="940"/>
      <c r="IS152" s="940"/>
      <c r="IT152" s="940"/>
      <c r="IU152" s="940"/>
      <c r="IV152" s="940"/>
      <c r="IW152" s="940"/>
      <c r="IX152" s="940"/>
    </row>
    <row r="153" spans="1:258" s="1076" customFormat="1" ht="17.100000000000001" customHeight="1" x14ac:dyDescent="0.2">
      <c r="A153" s="1134"/>
      <c r="B153" s="1134"/>
      <c r="C153" s="1135"/>
      <c r="D153" s="1136"/>
      <c r="E153" s="873"/>
      <c r="F153" s="873"/>
      <c r="G153" s="873"/>
      <c r="H153" s="1128"/>
      <c r="I153" s="1128"/>
      <c r="J153" s="1128"/>
      <c r="K153" s="938"/>
      <c r="L153" s="938"/>
      <c r="M153" s="939"/>
      <c r="N153" s="939"/>
      <c r="O153" s="815"/>
      <c r="P153" s="727"/>
      <c r="Q153" s="727"/>
      <c r="R153" s="940"/>
      <c r="S153" s="940"/>
      <c r="T153" s="940"/>
      <c r="U153" s="940"/>
      <c r="V153" s="940"/>
      <c r="W153" s="940"/>
      <c r="X153" s="940"/>
      <c r="Y153" s="940"/>
      <c r="Z153" s="940"/>
      <c r="AA153" s="940"/>
      <c r="AB153" s="940"/>
      <c r="AC153" s="940"/>
      <c r="AD153" s="940"/>
      <c r="AE153" s="940"/>
      <c r="AF153" s="940"/>
      <c r="AG153" s="940"/>
      <c r="AH153" s="940"/>
      <c r="AI153" s="940"/>
      <c r="AJ153" s="940"/>
      <c r="AK153" s="940"/>
      <c r="AL153" s="940"/>
      <c r="AM153" s="940"/>
      <c r="AN153" s="940"/>
      <c r="AO153" s="940"/>
      <c r="AP153" s="940"/>
      <c r="AQ153" s="940"/>
      <c r="AR153" s="940"/>
      <c r="AS153" s="940"/>
      <c r="AT153" s="940"/>
      <c r="AU153" s="940"/>
      <c r="AV153" s="940"/>
      <c r="AW153" s="940"/>
      <c r="AX153" s="940"/>
      <c r="AY153" s="940"/>
      <c r="AZ153" s="940"/>
      <c r="BA153" s="940"/>
      <c r="BB153" s="940"/>
      <c r="BC153" s="940"/>
      <c r="BD153" s="940"/>
      <c r="BE153" s="940"/>
      <c r="BF153" s="940"/>
      <c r="BG153" s="940"/>
      <c r="BH153" s="940"/>
      <c r="BI153" s="940"/>
      <c r="BJ153" s="940"/>
      <c r="BK153" s="940"/>
      <c r="BL153" s="940"/>
      <c r="BM153" s="940"/>
      <c r="BN153" s="940"/>
      <c r="BO153" s="940"/>
      <c r="BP153" s="940"/>
      <c r="BQ153" s="940"/>
      <c r="BR153" s="940"/>
      <c r="BS153" s="940"/>
      <c r="BT153" s="940"/>
      <c r="BU153" s="940"/>
      <c r="BV153" s="940"/>
      <c r="BW153" s="940"/>
      <c r="BX153" s="940"/>
      <c r="BY153" s="940"/>
      <c r="BZ153" s="940"/>
      <c r="CA153" s="940"/>
      <c r="CB153" s="940"/>
      <c r="CC153" s="940"/>
      <c r="CD153" s="940"/>
      <c r="CE153" s="940"/>
      <c r="CF153" s="940"/>
      <c r="CG153" s="940"/>
      <c r="CH153" s="940"/>
      <c r="CI153" s="940"/>
      <c r="CJ153" s="940"/>
      <c r="CK153" s="940"/>
      <c r="CL153" s="940"/>
      <c r="CM153" s="940"/>
      <c r="CN153" s="940"/>
      <c r="CO153" s="940"/>
      <c r="CP153" s="940"/>
      <c r="CQ153" s="940"/>
      <c r="CR153" s="940"/>
      <c r="CS153" s="940"/>
      <c r="CT153" s="940"/>
      <c r="CU153" s="940"/>
      <c r="CV153" s="940"/>
      <c r="CW153" s="940"/>
      <c r="CX153" s="940"/>
      <c r="CY153" s="940"/>
      <c r="CZ153" s="940"/>
      <c r="DA153" s="940"/>
      <c r="DB153" s="940"/>
      <c r="DC153" s="940"/>
      <c r="DD153" s="940"/>
      <c r="DE153" s="940"/>
      <c r="DF153" s="940"/>
      <c r="DG153" s="940"/>
      <c r="DH153" s="940"/>
      <c r="DI153" s="940"/>
      <c r="DJ153" s="940"/>
      <c r="DK153" s="940"/>
      <c r="DL153" s="940"/>
      <c r="DM153" s="940"/>
      <c r="DN153" s="940"/>
      <c r="DO153" s="940"/>
      <c r="DP153" s="940"/>
      <c r="DQ153" s="940"/>
      <c r="DR153" s="940"/>
      <c r="DS153" s="940"/>
      <c r="DT153" s="940"/>
      <c r="DU153" s="940"/>
      <c r="DV153" s="940"/>
      <c r="DW153" s="940"/>
      <c r="DX153" s="940"/>
      <c r="DY153" s="940"/>
      <c r="DZ153" s="940"/>
      <c r="EA153" s="940"/>
      <c r="EB153" s="940"/>
      <c r="EC153" s="940"/>
      <c r="ED153" s="940"/>
      <c r="EE153" s="940"/>
      <c r="EF153" s="940"/>
      <c r="EG153" s="940"/>
      <c r="EH153" s="940"/>
      <c r="EI153" s="940"/>
      <c r="EJ153" s="940"/>
      <c r="EK153" s="940"/>
      <c r="EL153" s="940"/>
      <c r="EM153" s="940"/>
      <c r="EN153" s="940"/>
      <c r="EO153" s="940"/>
      <c r="EP153" s="940"/>
      <c r="EQ153" s="940"/>
      <c r="ER153" s="940"/>
      <c r="ES153" s="940"/>
      <c r="ET153" s="940"/>
      <c r="EU153" s="940"/>
      <c r="EV153" s="940"/>
      <c r="EW153" s="940"/>
      <c r="EX153" s="940"/>
      <c r="EY153" s="940"/>
      <c r="EZ153" s="940"/>
      <c r="FA153" s="940"/>
      <c r="FB153" s="940"/>
      <c r="FC153" s="940"/>
      <c r="FD153" s="940"/>
      <c r="FE153" s="940"/>
      <c r="FF153" s="940"/>
      <c r="FG153" s="940"/>
      <c r="FH153" s="940"/>
      <c r="FI153" s="940"/>
      <c r="FJ153" s="940"/>
      <c r="FK153" s="940"/>
      <c r="FL153" s="940"/>
      <c r="FM153" s="940"/>
      <c r="FN153" s="940"/>
      <c r="FO153" s="940"/>
      <c r="FP153" s="940"/>
      <c r="FQ153" s="940"/>
      <c r="FR153" s="940"/>
      <c r="FS153" s="940"/>
      <c r="FT153" s="940"/>
      <c r="FU153" s="940"/>
      <c r="FV153" s="940"/>
      <c r="FW153" s="940"/>
      <c r="FX153" s="940"/>
      <c r="FY153" s="940"/>
      <c r="FZ153" s="940"/>
      <c r="GA153" s="940"/>
      <c r="GB153" s="940"/>
      <c r="GC153" s="940"/>
      <c r="GD153" s="940"/>
      <c r="GE153" s="940"/>
      <c r="GF153" s="940"/>
      <c r="GG153" s="940"/>
      <c r="GH153" s="940"/>
      <c r="GI153" s="940"/>
      <c r="GJ153" s="940"/>
      <c r="GK153" s="940"/>
      <c r="GL153" s="940"/>
      <c r="GM153" s="940"/>
      <c r="GN153" s="940"/>
      <c r="GO153" s="940"/>
      <c r="GP153" s="940"/>
      <c r="GQ153" s="940"/>
      <c r="GR153" s="940"/>
      <c r="GS153" s="940"/>
      <c r="GT153" s="940"/>
      <c r="GU153" s="940"/>
      <c r="GV153" s="940"/>
      <c r="GW153" s="940"/>
      <c r="GX153" s="940"/>
      <c r="GY153" s="940"/>
      <c r="GZ153" s="940"/>
      <c r="HA153" s="940"/>
      <c r="HB153" s="940"/>
      <c r="HC153" s="940"/>
      <c r="HD153" s="940"/>
      <c r="HE153" s="940"/>
      <c r="HF153" s="940"/>
      <c r="HG153" s="940"/>
      <c r="HH153" s="940"/>
      <c r="HI153" s="940"/>
      <c r="HJ153" s="940"/>
      <c r="HK153" s="940"/>
      <c r="HL153" s="940"/>
      <c r="HM153" s="940"/>
      <c r="HN153" s="940"/>
      <c r="HO153" s="940"/>
      <c r="HP153" s="940"/>
      <c r="HQ153" s="940"/>
      <c r="HR153" s="940"/>
      <c r="HS153" s="940"/>
      <c r="HT153" s="940"/>
      <c r="HU153" s="940"/>
      <c r="HV153" s="940"/>
      <c r="HW153" s="940"/>
      <c r="HX153" s="940"/>
      <c r="HY153" s="940"/>
      <c r="HZ153" s="940"/>
      <c r="IA153" s="940"/>
      <c r="IB153" s="940"/>
      <c r="IC153" s="940"/>
      <c r="ID153" s="940"/>
      <c r="IE153" s="940"/>
      <c r="IF153" s="940"/>
      <c r="IG153" s="940"/>
      <c r="IH153" s="940"/>
      <c r="II153" s="940"/>
      <c r="IJ153" s="940"/>
      <c r="IK153" s="940"/>
      <c r="IL153" s="940"/>
      <c r="IM153" s="940"/>
      <c r="IN153" s="940"/>
      <c r="IO153" s="940"/>
      <c r="IP153" s="940"/>
      <c r="IQ153" s="940"/>
      <c r="IR153" s="940"/>
      <c r="IS153" s="940"/>
      <c r="IT153" s="940"/>
      <c r="IU153" s="940"/>
      <c r="IV153" s="940"/>
      <c r="IW153" s="940"/>
      <c r="IX153" s="940"/>
    </row>
    <row r="154" spans="1:258" s="1132" customFormat="1" ht="27" customHeight="1" x14ac:dyDescent="0.2">
      <c r="A154" s="515" t="s">
        <v>558</v>
      </c>
      <c r="B154" s="515" t="s">
        <v>557</v>
      </c>
      <c r="C154" s="1137"/>
      <c r="D154" s="515"/>
      <c r="E154" s="1137"/>
      <c r="F154" s="1137"/>
      <c r="G154" s="1138"/>
      <c r="H154" s="1129"/>
      <c r="I154" s="1129"/>
      <c r="J154" s="1129"/>
      <c r="K154" s="1129"/>
      <c r="L154" s="1130"/>
      <c r="M154" s="939"/>
      <c r="N154" s="939"/>
      <c r="O154" s="715"/>
      <c r="P154" s="716"/>
      <c r="Q154" s="716"/>
      <c r="R154" s="1131"/>
      <c r="S154" s="1131"/>
      <c r="T154" s="1131"/>
      <c r="U154" s="1131"/>
      <c r="V154" s="1131"/>
      <c r="W154" s="1131"/>
      <c r="X154" s="1131"/>
      <c r="Y154" s="1131"/>
      <c r="Z154" s="1131"/>
      <c r="AA154" s="1131"/>
      <c r="AB154" s="1131"/>
      <c r="AC154" s="1131"/>
      <c r="AD154" s="1131"/>
      <c r="AE154" s="1131"/>
      <c r="AF154" s="1131"/>
      <c r="AG154" s="1131"/>
      <c r="AH154" s="1131"/>
      <c r="AI154" s="1131"/>
      <c r="AJ154" s="1131"/>
      <c r="AK154" s="1131"/>
      <c r="AL154" s="1131"/>
      <c r="AM154" s="1131"/>
      <c r="AN154" s="1131"/>
      <c r="AO154" s="1131"/>
      <c r="AP154" s="1131"/>
      <c r="AQ154" s="1131"/>
      <c r="AR154" s="1131"/>
      <c r="AS154" s="1131"/>
      <c r="AT154" s="1131"/>
      <c r="AU154" s="1131"/>
      <c r="AV154" s="1131"/>
      <c r="AW154" s="1131"/>
      <c r="AX154" s="1131"/>
      <c r="AY154" s="1131"/>
      <c r="AZ154" s="1131"/>
      <c r="BA154" s="1131"/>
      <c r="BB154" s="1131"/>
      <c r="BC154" s="1131"/>
      <c r="BD154" s="1131"/>
      <c r="BE154" s="1131"/>
      <c r="BF154" s="1131"/>
      <c r="BG154" s="1131"/>
      <c r="BH154" s="1131"/>
      <c r="BI154" s="1131"/>
      <c r="BJ154" s="1131"/>
      <c r="BK154" s="1131"/>
      <c r="BL154" s="1131"/>
      <c r="BM154" s="1131"/>
      <c r="BN154" s="1131"/>
      <c r="BO154" s="1131"/>
      <c r="BP154" s="1131"/>
      <c r="BQ154" s="1131"/>
      <c r="BR154" s="1131"/>
      <c r="BS154" s="1131"/>
      <c r="BT154" s="1131"/>
      <c r="BU154" s="1131"/>
      <c r="BV154" s="1131"/>
      <c r="BW154" s="1131"/>
      <c r="BX154" s="1131"/>
      <c r="BY154" s="1131"/>
      <c r="BZ154" s="1131"/>
      <c r="CA154" s="1131"/>
      <c r="CB154" s="1131"/>
      <c r="CC154" s="1131"/>
      <c r="CD154" s="1131"/>
      <c r="CE154" s="1131"/>
      <c r="CF154" s="1131"/>
      <c r="CG154" s="1131"/>
      <c r="CH154" s="1131"/>
      <c r="CI154" s="1131"/>
      <c r="CJ154" s="1131"/>
      <c r="CK154" s="1131"/>
      <c r="CL154" s="1131"/>
      <c r="CM154" s="1131"/>
      <c r="CN154" s="1131"/>
      <c r="CO154" s="1131"/>
      <c r="CP154" s="1131"/>
      <c r="CQ154" s="1131"/>
      <c r="CR154" s="1131"/>
      <c r="CS154" s="1131"/>
      <c r="CT154" s="1131"/>
      <c r="CU154" s="1131"/>
      <c r="CV154" s="1131"/>
      <c r="CW154" s="1131"/>
      <c r="CX154" s="1131"/>
      <c r="CY154" s="1131"/>
      <c r="CZ154" s="1131"/>
      <c r="DA154" s="1131"/>
      <c r="DB154" s="1131"/>
      <c r="DC154" s="1131"/>
      <c r="DD154" s="1131"/>
      <c r="DE154" s="1131"/>
      <c r="DF154" s="1131"/>
      <c r="DG154" s="1131"/>
      <c r="DH154" s="1131"/>
      <c r="DI154" s="1131"/>
      <c r="DJ154" s="1131"/>
      <c r="DK154" s="1131"/>
      <c r="DL154" s="1131"/>
      <c r="DM154" s="1131"/>
      <c r="DN154" s="1131"/>
      <c r="DO154" s="1131"/>
      <c r="DP154" s="1131"/>
      <c r="DQ154" s="1131"/>
      <c r="DR154" s="1131"/>
      <c r="DS154" s="1131"/>
      <c r="DT154" s="1131"/>
      <c r="DU154" s="1131"/>
      <c r="DV154" s="1131"/>
      <c r="DW154" s="1131"/>
      <c r="DX154" s="1131"/>
      <c r="DY154" s="1131"/>
      <c r="DZ154" s="1131"/>
      <c r="EA154" s="1131"/>
      <c r="EB154" s="1131"/>
      <c r="EC154" s="1131"/>
      <c r="ED154" s="1131"/>
      <c r="EE154" s="1131"/>
      <c r="EF154" s="1131"/>
      <c r="EG154" s="1131"/>
      <c r="EH154" s="1131"/>
      <c r="EI154" s="1131"/>
      <c r="EJ154" s="1131"/>
      <c r="EK154" s="1131"/>
      <c r="EL154" s="1131"/>
      <c r="EM154" s="1131"/>
      <c r="EN154" s="1131"/>
      <c r="EO154" s="1131"/>
      <c r="EP154" s="1131"/>
      <c r="EQ154" s="1131"/>
      <c r="ER154" s="1131"/>
      <c r="ES154" s="1131"/>
      <c r="ET154" s="1131"/>
      <c r="EU154" s="1131"/>
      <c r="EV154" s="1131"/>
      <c r="EW154" s="1131"/>
      <c r="EX154" s="1131"/>
      <c r="EY154" s="1131"/>
      <c r="EZ154" s="1131"/>
      <c r="FA154" s="1131"/>
      <c r="FB154" s="1131"/>
      <c r="FC154" s="1131"/>
      <c r="FD154" s="1131"/>
      <c r="FE154" s="1131"/>
      <c r="FF154" s="1131"/>
      <c r="FG154" s="1131"/>
      <c r="FH154" s="1131"/>
      <c r="FI154" s="1131"/>
      <c r="FJ154" s="1131"/>
      <c r="FK154" s="1131"/>
      <c r="FL154" s="1131"/>
      <c r="FM154" s="1131"/>
      <c r="FN154" s="1131"/>
      <c r="FO154" s="1131"/>
      <c r="FP154" s="1131"/>
      <c r="FQ154" s="1131"/>
      <c r="FR154" s="1131"/>
      <c r="FS154" s="1131"/>
      <c r="FT154" s="1131"/>
      <c r="FU154" s="1131"/>
      <c r="FV154" s="1131"/>
      <c r="FW154" s="1131"/>
      <c r="FX154" s="1131"/>
      <c r="FY154" s="1131"/>
      <c r="FZ154" s="1131"/>
      <c r="GA154" s="1131"/>
      <c r="GB154" s="1131"/>
      <c r="GC154" s="1131"/>
      <c r="GD154" s="1131"/>
      <c r="GE154" s="1131"/>
      <c r="GF154" s="1131"/>
      <c r="GG154" s="1131"/>
      <c r="GH154" s="1131"/>
      <c r="GI154" s="1131"/>
      <c r="GJ154" s="1131"/>
      <c r="GK154" s="1131"/>
      <c r="GL154" s="1131"/>
      <c r="GM154" s="1131"/>
      <c r="GN154" s="1131"/>
      <c r="GO154" s="1131"/>
      <c r="GP154" s="1131"/>
      <c r="GQ154" s="1131"/>
      <c r="GR154" s="1131"/>
      <c r="GS154" s="1131"/>
      <c r="GT154" s="1131"/>
      <c r="GU154" s="1131"/>
      <c r="GV154" s="1131"/>
      <c r="GW154" s="1131"/>
      <c r="GX154" s="1131"/>
      <c r="GY154" s="1131"/>
      <c r="GZ154" s="1131"/>
      <c r="HA154" s="1131"/>
      <c r="HB154" s="1131"/>
      <c r="HC154" s="1131"/>
      <c r="HD154" s="1131"/>
      <c r="HE154" s="1131"/>
      <c r="HF154" s="1131"/>
      <c r="HG154" s="1131"/>
      <c r="HH154" s="1131"/>
      <c r="HI154" s="1131"/>
      <c r="HJ154" s="1131"/>
      <c r="HK154" s="1131"/>
      <c r="HL154" s="1131"/>
      <c r="HM154" s="1131"/>
      <c r="HN154" s="1131"/>
      <c r="HO154" s="1131"/>
      <c r="HP154" s="1131"/>
      <c r="HQ154" s="1131"/>
      <c r="HR154" s="1131"/>
      <c r="HS154" s="1131"/>
      <c r="HT154" s="1131"/>
      <c r="HU154" s="1131"/>
      <c r="HV154" s="1131"/>
      <c r="HW154" s="1131"/>
      <c r="HX154" s="1131"/>
      <c r="HY154" s="1131"/>
      <c r="HZ154" s="1131"/>
      <c r="IA154" s="1131"/>
      <c r="IB154" s="1131"/>
      <c r="IC154" s="1131"/>
      <c r="ID154" s="1131"/>
      <c r="IE154" s="1131"/>
      <c r="IF154" s="1131"/>
      <c r="IG154" s="1131"/>
      <c r="IH154" s="1131"/>
      <c r="II154" s="1131"/>
      <c r="IJ154" s="1131"/>
      <c r="IK154" s="1131"/>
      <c r="IL154" s="1131"/>
      <c r="IM154" s="1131"/>
      <c r="IN154" s="1131"/>
      <c r="IO154" s="1131"/>
      <c r="IP154" s="1131"/>
      <c r="IQ154" s="1131"/>
      <c r="IR154" s="1131"/>
      <c r="IS154" s="1131"/>
      <c r="IT154" s="1131"/>
      <c r="IU154" s="1131"/>
      <c r="IV154" s="1131"/>
      <c r="IW154" s="1131"/>
      <c r="IX154" s="1131"/>
    </row>
    <row r="155" spans="1:258" s="1132" customFormat="1" ht="15.75" customHeight="1" thickBot="1" x14ac:dyDescent="0.25">
      <c r="A155" s="2"/>
      <c r="B155" s="2"/>
      <c r="C155" s="1139"/>
      <c r="D155" s="1140"/>
      <c r="E155" s="1141"/>
      <c r="F155" s="1141"/>
      <c r="G155" s="1141"/>
      <c r="H155" s="1129"/>
      <c r="I155" s="1142"/>
      <c r="J155" s="1142"/>
      <c r="K155" s="1142"/>
      <c r="L155" s="1130"/>
      <c r="M155" s="939"/>
      <c r="N155" s="939"/>
      <c r="O155" s="715"/>
      <c r="P155" s="716"/>
      <c r="Q155" s="716"/>
      <c r="R155" s="1131"/>
      <c r="S155" s="1131"/>
      <c r="T155" s="1131"/>
      <c r="U155" s="1131"/>
      <c r="V155" s="1131"/>
      <c r="W155" s="1131"/>
      <c r="X155" s="1131"/>
      <c r="Y155" s="1131"/>
      <c r="Z155" s="1131"/>
      <c r="AA155" s="1131"/>
      <c r="AB155" s="1131"/>
      <c r="AC155" s="1131"/>
      <c r="AD155" s="1131"/>
      <c r="AE155" s="1131"/>
      <c r="AF155" s="1131"/>
      <c r="AG155" s="1131"/>
      <c r="AH155" s="1131"/>
      <c r="AI155" s="1131"/>
      <c r="AJ155" s="1131"/>
      <c r="AK155" s="1131"/>
      <c r="AL155" s="1131"/>
      <c r="AM155" s="1131"/>
      <c r="AN155" s="1131"/>
      <c r="AO155" s="1131"/>
      <c r="AP155" s="1131"/>
      <c r="AQ155" s="1131"/>
      <c r="AR155" s="1131"/>
      <c r="AS155" s="1131"/>
      <c r="AT155" s="1131"/>
      <c r="AU155" s="1131"/>
      <c r="AV155" s="1131"/>
      <c r="AW155" s="1131"/>
      <c r="AX155" s="1131"/>
      <c r="AY155" s="1131"/>
      <c r="AZ155" s="1131"/>
      <c r="BA155" s="1131"/>
      <c r="BB155" s="1131"/>
      <c r="BC155" s="1131"/>
      <c r="BD155" s="1131"/>
      <c r="BE155" s="1131"/>
      <c r="BF155" s="1131"/>
      <c r="BG155" s="1131"/>
      <c r="BH155" s="1131"/>
      <c r="BI155" s="1131"/>
      <c r="BJ155" s="1131"/>
      <c r="BK155" s="1131"/>
      <c r="BL155" s="1131"/>
      <c r="BM155" s="1131"/>
      <c r="BN155" s="1131"/>
      <c r="BO155" s="1131"/>
      <c r="BP155" s="1131"/>
      <c r="BQ155" s="1131"/>
      <c r="BR155" s="1131"/>
      <c r="BS155" s="1131"/>
      <c r="BT155" s="1131"/>
      <c r="BU155" s="1131"/>
      <c r="BV155" s="1131"/>
      <c r="BW155" s="1131"/>
      <c r="BX155" s="1131"/>
      <c r="BY155" s="1131"/>
      <c r="BZ155" s="1131"/>
      <c r="CA155" s="1131"/>
      <c r="CB155" s="1131"/>
      <c r="CC155" s="1131"/>
      <c r="CD155" s="1131"/>
      <c r="CE155" s="1131"/>
      <c r="CF155" s="1131"/>
      <c r="CG155" s="1131"/>
      <c r="CH155" s="1131"/>
      <c r="CI155" s="1131"/>
      <c r="CJ155" s="1131"/>
      <c r="CK155" s="1131"/>
      <c r="CL155" s="1131"/>
      <c r="CM155" s="1131"/>
      <c r="CN155" s="1131"/>
      <c r="CO155" s="1131"/>
      <c r="CP155" s="1131"/>
      <c r="CQ155" s="1131"/>
      <c r="CR155" s="1131"/>
      <c r="CS155" s="1131"/>
      <c r="CT155" s="1131"/>
      <c r="CU155" s="1131"/>
      <c r="CV155" s="1131"/>
      <c r="CW155" s="1131"/>
      <c r="CX155" s="1131"/>
      <c r="CY155" s="1131"/>
      <c r="CZ155" s="1131"/>
      <c r="DA155" s="1131"/>
      <c r="DB155" s="1131"/>
      <c r="DC155" s="1131"/>
      <c r="DD155" s="1131"/>
      <c r="DE155" s="1131"/>
      <c r="DF155" s="1131"/>
      <c r="DG155" s="1131"/>
      <c r="DH155" s="1131"/>
      <c r="DI155" s="1131"/>
      <c r="DJ155" s="1131"/>
      <c r="DK155" s="1131"/>
      <c r="DL155" s="1131"/>
      <c r="DM155" s="1131"/>
      <c r="DN155" s="1131"/>
      <c r="DO155" s="1131"/>
      <c r="DP155" s="1131"/>
      <c r="DQ155" s="1131"/>
      <c r="DR155" s="1131"/>
      <c r="DS155" s="1131"/>
      <c r="DT155" s="1131"/>
      <c r="DU155" s="1131"/>
      <c r="DV155" s="1131"/>
      <c r="DW155" s="1131"/>
      <c r="DX155" s="1131"/>
      <c r="DY155" s="1131"/>
      <c r="DZ155" s="1131"/>
      <c r="EA155" s="1131"/>
      <c r="EB155" s="1131"/>
      <c r="EC155" s="1131"/>
      <c r="ED155" s="1131"/>
      <c r="EE155" s="1131"/>
      <c r="EF155" s="1131"/>
      <c r="EG155" s="1131"/>
      <c r="EH155" s="1131"/>
      <c r="EI155" s="1131"/>
      <c r="EJ155" s="1131"/>
      <c r="EK155" s="1131"/>
      <c r="EL155" s="1131"/>
      <c r="EM155" s="1131"/>
      <c r="EN155" s="1131"/>
      <c r="EO155" s="1131"/>
      <c r="EP155" s="1131"/>
      <c r="EQ155" s="1131"/>
      <c r="ER155" s="1131"/>
      <c r="ES155" s="1131"/>
      <c r="ET155" s="1131"/>
      <c r="EU155" s="1131"/>
      <c r="EV155" s="1131"/>
      <c r="EW155" s="1131"/>
      <c r="EX155" s="1131"/>
      <c r="EY155" s="1131"/>
      <c r="EZ155" s="1131"/>
      <c r="FA155" s="1131"/>
      <c r="FB155" s="1131"/>
      <c r="FC155" s="1131"/>
      <c r="FD155" s="1131"/>
      <c r="FE155" s="1131"/>
      <c r="FF155" s="1131"/>
      <c r="FG155" s="1131"/>
      <c r="FH155" s="1131"/>
      <c r="FI155" s="1131"/>
      <c r="FJ155" s="1131"/>
      <c r="FK155" s="1131"/>
      <c r="FL155" s="1131"/>
      <c r="FM155" s="1131"/>
      <c r="FN155" s="1131"/>
      <c r="FO155" s="1131"/>
      <c r="FP155" s="1131"/>
      <c r="FQ155" s="1131"/>
      <c r="FR155" s="1131"/>
      <c r="FS155" s="1131"/>
      <c r="FT155" s="1131"/>
      <c r="FU155" s="1131"/>
      <c r="FV155" s="1131"/>
      <c r="FW155" s="1131"/>
      <c r="FX155" s="1131"/>
      <c r="FY155" s="1131"/>
      <c r="FZ155" s="1131"/>
      <c r="GA155" s="1131"/>
      <c r="GB155" s="1131"/>
      <c r="GC155" s="1131"/>
      <c r="GD155" s="1131"/>
      <c r="GE155" s="1131"/>
      <c r="GF155" s="1131"/>
      <c r="GG155" s="1131"/>
      <c r="GH155" s="1131"/>
      <c r="GI155" s="1131"/>
      <c r="GJ155" s="1131"/>
      <c r="GK155" s="1131"/>
      <c r="GL155" s="1131"/>
      <c r="GM155" s="1131"/>
      <c r="GN155" s="1131"/>
      <c r="GO155" s="1131"/>
      <c r="GP155" s="1131"/>
      <c r="GQ155" s="1131"/>
      <c r="GR155" s="1131"/>
      <c r="GS155" s="1131"/>
      <c r="GT155" s="1131"/>
      <c r="GU155" s="1131"/>
      <c r="GV155" s="1131"/>
      <c r="GW155" s="1131"/>
      <c r="GX155" s="1131"/>
      <c r="GY155" s="1131"/>
      <c r="GZ155" s="1131"/>
      <c r="HA155" s="1131"/>
      <c r="HB155" s="1131"/>
      <c r="HC155" s="1131"/>
      <c r="HD155" s="1131"/>
      <c r="HE155" s="1131"/>
      <c r="HF155" s="1131"/>
      <c r="HG155" s="1131"/>
      <c r="HH155" s="1131"/>
      <c r="HI155" s="1131"/>
      <c r="HJ155" s="1131"/>
      <c r="HK155" s="1131"/>
      <c r="HL155" s="1131"/>
      <c r="HM155" s="1131"/>
      <c r="HN155" s="1131"/>
      <c r="HO155" s="1131"/>
      <c r="HP155" s="1131"/>
      <c r="HQ155" s="1131"/>
      <c r="HR155" s="1131"/>
      <c r="HS155" s="1131"/>
      <c r="HT155" s="1131"/>
      <c r="HU155" s="1131"/>
      <c r="HV155" s="1131"/>
      <c r="HW155" s="1131"/>
      <c r="HX155" s="1131"/>
      <c r="HY155" s="1131"/>
      <c r="HZ155" s="1131"/>
      <c r="IA155" s="1131"/>
      <c r="IB155" s="1131"/>
      <c r="IC155" s="1131"/>
      <c r="ID155" s="1131"/>
      <c r="IE155" s="1131"/>
      <c r="IF155" s="1131"/>
      <c r="IG155" s="1131"/>
      <c r="IH155" s="1131"/>
      <c r="II155" s="1131"/>
      <c r="IJ155" s="1131"/>
      <c r="IK155" s="1131"/>
      <c r="IL155" s="1131"/>
      <c r="IM155" s="1131"/>
      <c r="IN155" s="1131"/>
      <c r="IO155" s="1131"/>
      <c r="IP155" s="1131"/>
      <c r="IQ155" s="1131"/>
      <c r="IR155" s="1131"/>
      <c r="IS155" s="1131"/>
      <c r="IT155" s="1131"/>
      <c r="IU155" s="1131"/>
      <c r="IV155" s="1131"/>
      <c r="IW155" s="1131"/>
      <c r="IX155" s="1131"/>
    </row>
    <row r="156" spans="1:258" s="1132" customFormat="1" ht="25.5" customHeight="1" thickBot="1" x14ac:dyDescent="0.25">
      <c r="A156" s="1170" t="s">
        <v>135</v>
      </c>
      <c r="B156" s="1170" t="s">
        <v>136</v>
      </c>
      <c r="C156" s="1171"/>
      <c r="D156" s="1170"/>
      <c r="E156" s="1171"/>
      <c r="F156" s="1171"/>
      <c r="G156" s="1172"/>
      <c r="H156" s="1106" t="s">
        <v>54</v>
      </c>
      <c r="I156" s="1107" t="s">
        <v>55</v>
      </c>
      <c r="J156" s="1107" t="s">
        <v>56</v>
      </c>
      <c r="K156" s="1143"/>
      <c r="L156" s="1130"/>
      <c r="M156" s="939"/>
      <c r="N156" s="939"/>
      <c r="O156" s="715"/>
      <c r="P156" s="716"/>
      <c r="Q156" s="716"/>
      <c r="R156" s="1131"/>
      <c r="S156" s="1131"/>
      <c r="T156" s="1131"/>
      <c r="U156" s="1131"/>
      <c r="V156" s="1131"/>
      <c r="W156" s="1131"/>
      <c r="X156" s="1131"/>
      <c r="Y156" s="1131"/>
      <c r="Z156" s="1131"/>
      <c r="AA156" s="1131"/>
      <c r="AB156" s="1131"/>
      <c r="AC156" s="1131"/>
      <c r="AD156" s="1131"/>
      <c r="AE156" s="1131"/>
      <c r="AF156" s="1131"/>
      <c r="AG156" s="1131"/>
      <c r="AH156" s="1131"/>
      <c r="AI156" s="1131"/>
      <c r="AJ156" s="1131"/>
      <c r="AK156" s="1131"/>
      <c r="AL156" s="1131"/>
      <c r="AM156" s="1131"/>
      <c r="AN156" s="1131"/>
      <c r="AO156" s="1131"/>
      <c r="AP156" s="1131"/>
      <c r="AQ156" s="1131"/>
      <c r="AR156" s="1131"/>
      <c r="AS156" s="1131"/>
      <c r="AT156" s="1131"/>
      <c r="AU156" s="1131"/>
      <c r="AV156" s="1131"/>
      <c r="AW156" s="1131"/>
      <c r="AX156" s="1131"/>
      <c r="AY156" s="1131"/>
      <c r="AZ156" s="1131"/>
      <c r="BA156" s="1131"/>
      <c r="BB156" s="1131"/>
      <c r="BC156" s="1131"/>
      <c r="BD156" s="1131"/>
      <c r="BE156" s="1131"/>
      <c r="BF156" s="1131"/>
      <c r="BG156" s="1131"/>
      <c r="BH156" s="1131"/>
      <c r="BI156" s="1131"/>
      <c r="BJ156" s="1131"/>
      <c r="BK156" s="1131"/>
      <c r="BL156" s="1131"/>
      <c r="BM156" s="1131"/>
      <c r="BN156" s="1131"/>
      <c r="BO156" s="1131"/>
      <c r="BP156" s="1131"/>
      <c r="BQ156" s="1131"/>
      <c r="BR156" s="1131"/>
      <c r="BS156" s="1131"/>
      <c r="BT156" s="1131"/>
      <c r="BU156" s="1131"/>
      <c r="BV156" s="1131"/>
      <c r="BW156" s="1131"/>
      <c r="BX156" s="1131"/>
      <c r="BY156" s="1131"/>
      <c r="BZ156" s="1131"/>
      <c r="CA156" s="1131"/>
      <c r="CB156" s="1131"/>
      <c r="CC156" s="1131"/>
      <c r="CD156" s="1131"/>
      <c r="CE156" s="1131"/>
      <c r="CF156" s="1131"/>
      <c r="CG156" s="1131"/>
      <c r="CH156" s="1131"/>
      <c r="CI156" s="1131"/>
      <c r="CJ156" s="1131"/>
      <c r="CK156" s="1131"/>
      <c r="CL156" s="1131"/>
      <c r="CM156" s="1131"/>
      <c r="CN156" s="1131"/>
      <c r="CO156" s="1131"/>
      <c r="CP156" s="1131"/>
      <c r="CQ156" s="1131"/>
      <c r="CR156" s="1131"/>
      <c r="CS156" s="1131"/>
      <c r="CT156" s="1131"/>
      <c r="CU156" s="1131"/>
      <c r="CV156" s="1131"/>
      <c r="CW156" s="1131"/>
      <c r="CX156" s="1131"/>
      <c r="CY156" s="1131"/>
      <c r="CZ156" s="1131"/>
      <c r="DA156" s="1131"/>
      <c r="DB156" s="1131"/>
      <c r="DC156" s="1131"/>
      <c r="DD156" s="1131"/>
      <c r="DE156" s="1131"/>
      <c r="DF156" s="1131"/>
      <c r="DG156" s="1131"/>
      <c r="DH156" s="1131"/>
      <c r="DI156" s="1131"/>
      <c r="DJ156" s="1131"/>
      <c r="DK156" s="1131"/>
      <c r="DL156" s="1131"/>
      <c r="DM156" s="1131"/>
      <c r="DN156" s="1131"/>
      <c r="DO156" s="1131"/>
      <c r="DP156" s="1131"/>
      <c r="DQ156" s="1131"/>
      <c r="DR156" s="1131"/>
      <c r="DS156" s="1131"/>
      <c r="DT156" s="1131"/>
      <c r="DU156" s="1131"/>
      <c r="DV156" s="1131"/>
      <c r="DW156" s="1131"/>
      <c r="DX156" s="1131"/>
      <c r="DY156" s="1131"/>
      <c r="DZ156" s="1131"/>
      <c r="EA156" s="1131"/>
      <c r="EB156" s="1131"/>
      <c r="EC156" s="1131"/>
      <c r="ED156" s="1131"/>
      <c r="EE156" s="1131"/>
      <c r="EF156" s="1131"/>
      <c r="EG156" s="1131"/>
      <c r="EH156" s="1131"/>
      <c r="EI156" s="1131"/>
      <c r="EJ156" s="1131"/>
      <c r="EK156" s="1131"/>
      <c r="EL156" s="1131"/>
      <c r="EM156" s="1131"/>
      <c r="EN156" s="1131"/>
      <c r="EO156" s="1131"/>
      <c r="EP156" s="1131"/>
      <c r="EQ156" s="1131"/>
      <c r="ER156" s="1131"/>
      <c r="ES156" s="1131"/>
      <c r="ET156" s="1131"/>
      <c r="EU156" s="1131"/>
      <c r="EV156" s="1131"/>
      <c r="EW156" s="1131"/>
      <c r="EX156" s="1131"/>
      <c r="EY156" s="1131"/>
      <c r="EZ156" s="1131"/>
      <c r="FA156" s="1131"/>
      <c r="FB156" s="1131"/>
      <c r="FC156" s="1131"/>
      <c r="FD156" s="1131"/>
      <c r="FE156" s="1131"/>
      <c r="FF156" s="1131"/>
      <c r="FG156" s="1131"/>
      <c r="FH156" s="1131"/>
      <c r="FI156" s="1131"/>
      <c r="FJ156" s="1131"/>
      <c r="FK156" s="1131"/>
      <c r="FL156" s="1131"/>
      <c r="FM156" s="1131"/>
      <c r="FN156" s="1131"/>
      <c r="FO156" s="1131"/>
      <c r="FP156" s="1131"/>
      <c r="FQ156" s="1131"/>
      <c r="FR156" s="1131"/>
      <c r="FS156" s="1131"/>
      <c r="FT156" s="1131"/>
      <c r="FU156" s="1131"/>
      <c r="FV156" s="1131"/>
      <c r="FW156" s="1131"/>
      <c r="FX156" s="1131"/>
      <c r="FY156" s="1131"/>
      <c r="FZ156" s="1131"/>
      <c r="GA156" s="1131"/>
      <c r="GB156" s="1131"/>
      <c r="GC156" s="1131"/>
      <c r="GD156" s="1131"/>
      <c r="GE156" s="1131"/>
      <c r="GF156" s="1131"/>
      <c r="GG156" s="1131"/>
      <c r="GH156" s="1131"/>
      <c r="GI156" s="1131"/>
      <c r="GJ156" s="1131"/>
      <c r="GK156" s="1131"/>
      <c r="GL156" s="1131"/>
      <c r="GM156" s="1131"/>
      <c r="GN156" s="1131"/>
      <c r="GO156" s="1131"/>
      <c r="GP156" s="1131"/>
      <c r="GQ156" s="1131"/>
      <c r="GR156" s="1131"/>
      <c r="GS156" s="1131"/>
      <c r="GT156" s="1131"/>
      <c r="GU156" s="1131"/>
      <c r="GV156" s="1131"/>
      <c r="GW156" s="1131"/>
      <c r="GX156" s="1131"/>
      <c r="GY156" s="1131"/>
      <c r="GZ156" s="1131"/>
      <c r="HA156" s="1131"/>
      <c r="HB156" s="1131"/>
      <c r="HC156" s="1131"/>
      <c r="HD156" s="1131"/>
      <c r="HE156" s="1131"/>
      <c r="HF156" s="1131"/>
      <c r="HG156" s="1131"/>
      <c r="HH156" s="1131"/>
      <c r="HI156" s="1131"/>
      <c r="HJ156" s="1131"/>
      <c r="HK156" s="1131"/>
      <c r="HL156" s="1131"/>
      <c r="HM156" s="1131"/>
      <c r="HN156" s="1131"/>
      <c r="HO156" s="1131"/>
      <c r="HP156" s="1131"/>
      <c r="HQ156" s="1131"/>
      <c r="HR156" s="1131"/>
      <c r="HS156" s="1131"/>
      <c r="HT156" s="1131"/>
      <c r="HU156" s="1131"/>
      <c r="HV156" s="1131"/>
      <c r="HW156" s="1131"/>
      <c r="HX156" s="1131"/>
      <c r="HY156" s="1131"/>
      <c r="HZ156" s="1131"/>
      <c r="IA156" s="1131"/>
      <c r="IB156" s="1131"/>
      <c r="IC156" s="1131"/>
      <c r="ID156" s="1131"/>
      <c r="IE156" s="1131"/>
      <c r="IF156" s="1131"/>
      <c r="IG156" s="1131"/>
      <c r="IH156" s="1131"/>
      <c r="II156" s="1131"/>
      <c r="IJ156" s="1131"/>
      <c r="IK156" s="1131"/>
      <c r="IL156" s="1131"/>
      <c r="IM156" s="1131"/>
      <c r="IN156" s="1131"/>
      <c r="IO156" s="1131"/>
      <c r="IP156" s="1131"/>
      <c r="IQ156" s="1131"/>
      <c r="IR156" s="1131"/>
      <c r="IS156" s="1131"/>
      <c r="IT156" s="1131"/>
      <c r="IU156" s="1131"/>
      <c r="IV156" s="1131"/>
      <c r="IW156" s="1131"/>
      <c r="IX156" s="1131"/>
    </row>
    <row r="157" spans="1:258" s="1132" customFormat="1" ht="15.75" customHeight="1" thickBot="1" x14ac:dyDescent="0.25">
      <c r="A157" s="1144" t="s">
        <v>333</v>
      </c>
      <c r="B157" s="1145" t="s">
        <v>431</v>
      </c>
      <c r="C157" s="1146" t="s">
        <v>130</v>
      </c>
      <c r="D157" s="1147">
        <v>63</v>
      </c>
      <c r="E157" s="1148"/>
      <c r="F157" s="1148"/>
      <c r="G157" s="1149" t="s">
        <v>26</v>
      </c>
      <c r="H157" s="1150"/>
      <c r="I157" s="1151"/>
      <c r="J157" s="1152"/>
      <c r="K157" s="1142"/>
      <c r="L157" s="1153">
        <f>H157-I157-J157</f>
        <v>0</v>
      </c>
      <c r="M157" s="1154"/>
      <c r="N157" s="1154"/>
      <c r="O157" s="715"/>
      <c r="P157" s="716"/>
      <c r="Q157" s="716"/>
      <c r="R157" s="1131"/>
      <c r="S157" s="1131"/>
      <c r="T157" s="1131"/>
      <c r="U157" s="1131"/>
      <c r="V157" s="1131"/>
      <c r="W157" s="1131"/>
      <c r="X157" s="1131"/>
      <c r="Y157" s="1131"/>
      <c r="Z157" s="1131"/>
      <c r="AA157" s="1131"/>
      <c r="AB157" s="1131"/>
      <c r="AC157" s="1131"/>
      <c r="AD157" s="1131"/>
      <c r="AE157" s="1131"/>
      <c r="AF157" s="1131"/>
      <c r="AG157" s="1131"/>
      <c r="AH157" s="1131"/>
      <c r="AI157" s="1131"/>
      <c r="AJ157" s="1131"/>
      <c r="AK157" s="1131"/>
      <c r="AL157" s="1131"/>
      <c r="AM157" s="1131"/>
      <c r="AN157" s="1131"/>
      <c r="AO157" s="1131"/>
      <c r="AP157" s="1131"/>
      <c r="AQ157" s="1131"/>
      <c r="AR157" s="1131"/>
      <c r="AS157" s="1131"/>
      <c r="AT157" s="1131"/>
      <c r="AU157" s="1131"/>
      <c r="AV157" s="1131"/>
      <c r="AW157" s="1131"/>
      <c r="AX157" s="1131"/>
      <c r="AY157" s="1131"/>
      <c r="AZ157" s="1131"/>
      <c r="BA157" s="1131"/>
      <c r="BB157" s="1131"/>
      <c r="BC157" s="1131"/>
      <c r="BD157" s="1131"/>
      <c r="BE157" s="1131"/>
      <c r="BF157" s="1131"/>
      <c r="BG157" s="1131"/>
      <c r="BH157" s="1131"/>
      <c r="BI157" s="1131"/>
      <c r="BJ157" s="1131"/>
      <c r="BK157" s="1131"/>
      <c r="BL157" s="1131"/>
      <c r="BM157" s="1131"/>
      <c r="BN157" s="1131"/>
      <c r="BO157" s="1131"/>
      <c r="BP157" s="1131"/>
      <c r="BQ157" s="1131"/>
      <c r="BR157" s="1131"/>
      <c r="BS157" s="1131"/>
      <c r="BT157" s="1131"/>
      <c r="BU157" s="1131"/>
      <c r="BV157" s="1131"/>
      <c r="BW157" s="1131"/>
      <c r="BX157" s="1131"/>
      <c r="BY157" s="1131"/>
      <c r="BZ157" s="1131"/>
      <c r="CA157" s="1131"/>
      <c r="CB157" s="1131"/>
      <c r="CC157" s="1131"/>
      <c r="CD157" s="1131"/>
      <c r="CE157" s="1131"/>
      <c r="CF157" s="1131"/>
      <c r="CG157" s="1131"/>
      <c r="CH157" s="1131"/>
      <c r="CI157" s="1131"/>
      <c r="CJ157" s="1131"/>
      <c r="CK157" s="1131"/>
      <c r="CL157" s="1131"/>
      <c r="CM157" s="1131"/>
      <c r="CN157" s="1131"/>
      <c r="CO157" s="1131"/>
      <c r="CP157" s="1131"/>
      <c r="CQ157" s="1131"/>
      <c r="CR157" s="1131"/>
      <c r="CS157" s="1131"/>
      <c r="CT157" s="1131"/>
      <c r="CU157" s="1131"/>
      <c r="CV157" s="1131"/>
      <c r="CW157" s="1131"/>
      <c r="CX157" s="1131"/>
      <c r="CY157" s="1131"/>
      <c r="CZ157" s="1131"/>
      <c r="DA157" s="1131"/>
      <c r="DB157" s="1131"/>
      <c r="DC157" s="1131"/>
      <c r="DD157" s="1131"/>
      <c r="DE157" s="1131"/>
      <c r="DF157" s="1131"/>
      <c r="DG157" s="1131"/>
      <c r="DH157" s="1131"/>
      <c r="DI157" s="1131"/>
      <c r="DJ157" s="1131"/>
      <c r="DK157" s="1131"/>
      <c r="DL157" s="1131"/>
      <c r="DM157" s="1131"/>
      <c r="DN157" s="1131"/>
      <c r="DO157" s="1131"/>
      <c r="DP157" s="1131"/>
      <c r="DQ157" s="1131"/>
      <c r="DR157" s="1131"/>
      <c r="DS157" s="1131"/>
      <c r="DT157" s="1131"/>
      <c r="DU157" s="1131"/>
      <c r="DV157" s="1131"/>
      <c r="DW157" s="1131"/>
      <c r="DX157" s="1131"/>
      <c r="DY157" s="1131"/>
      <c r="DZ157" s="1131"/>
      <c r="EA157" s="1131"/>
      <c r="EB157" s="1131"/>
      <c r="EC157" s="1131"/>
      <c r="ED157" s="1131"/>
      <c r="EE157" s="1131"/>
      <c r="EF157" s="1131"/>
      <c r="EG157" s="1131"/>
      <c r="EH157" s="1131"/>
      <c r="EI157" s="1131"/>
      <c r="EJ157" s="1131"/>
      <c r="EK157" s="1131"/>
      <c r="EL157" s="1131"/>
      <c r="EM157" s="1131"/>
      <c r="EN157" s="1131"/>
      <c r="EO157" s="1131"/>
      <c r="EP157" s="1131"/>
      <c r="EQ157" s="1131"/>
      <c r="ER157" s="1131"/>
      <c r="ES157" s="1131"/>
      <c r="ET157" s="1131"/>
      <c r="EU157" s="1131"/>
      <c r="EV157" s="1131"/>
      <c r="EW157" s="1131"/>
      <c r="EX157" s="1131"/>
      <c r="EY157" s="1131"/>
      <c r="EZ157" s="1131"/>
      <c r="FA157" s="1131"/>
      <c r="FB157" s="1131"/>
      <c r="FC157" s="1131"/>
      <c r="FD157" s="1131"/>
      <c r="FE157" s="1131"/>
      <c r="FF157" s="1131"/>
      <c r="FG157" s="1131"/>
      <c r="FH157" s="1131"/>
      <c r="FI157" s="1131"/>
      <c r="FJ157" s="1131"/>
      <c r="FK157" s="1131"/>
      <c r="FL157" s="1131"/>
      <c r="FM157" s="1131"/>
      <c r="FN157" s="1131"/>
      <c r="FO157" s="1131"/>
      <c r="FP157" s="1131"/>
      <c r="FQ157" s="1131"/>
      <c r="FR157" s="1131"/>
      <c r="FS157" s="1131"/>
      <c r="FT157" s="1131"/>
      <c r="FU157" s="1131"/>
      <c r="FV157" s="1131"/>
      <c r="FW157" s="1131"/>
      <c r="FX157" s="1131"/>
      <c r="FY157" s="1131"/>
      <c r="FZ157" s="1131"/>
      <c r="GA157" s="1131"/>
      <c r="GB157" s="1131"/>
      <c r="GC157" s="1131"/>
      <c r="GD157" s="1131"/>
      <c r="GE157" s="1131"/>
      <c r="GF157" s="1131"/>
      <c r="GG157" s="1131"/>
      <c r="GH157" s="1131"/>
      <c r="GI157" s="1131"/>
      <c r="GJ157" s="1131"/>
      <c r="GK157" s="1131"/>
      <c r="GL157" s="1131"/>
      <c r="GM157" s="1131"/>
      <c r="GN157" s="1131"/>
      <c r="GO157" s="1131"/>
      <c r="GP157" s="1131"/>
      <c r="GQ157" s="1131"/>
      <c r="GR157" s="1131"/>
      <c r="GS157" s="1131"/>
      <c r="GT157" s="1131"/>
      <c r="GU157" s="1131"/>
      <c r="GV157" s="1131"/>
      <c r="GW157" s="1131"/>
      <c r="GX157" s="1131"/>
      <c r="GY157" s="1131"/>
      <c r="GZ157" s="1131"/>
      <c r="HA157" s="1131"/>
      <c r="HB157" s="1131"/>
      <c r="HC157" s="1131"/>
      <c r="HD157" s="1131"/>
      <c r="HE157" s="1131"/>
      <c r="HF157" s="1131"/>
      <c r="HG157" s="1131"/>
      <c r="HH157" s="1131"/>
      <c r="HI157" s="1131"/>
      <c r="HJ157" s="1131"/>
      <c r="HK157" s="1131"/>
      <c r="HL157" s="1131"/>
      <c r="HM157" s="1131"/>
      <c r="HN157" s="1131"/>
      <c r="HO157" s="1131"/>
      <c r="HP157" s="1131"/>
      <c r="HQ157" s="1131"/>
      <c r="HR157" s="1131"/>
      <c r="HS157" s="1131"/>
      <c r="HT157" s="1131"/>
      <c r="HU157" s="1131"/>
      <c r="HV157" s="1131"/>
      <c r="HW157" s="1131"/>
      <c r="HX157" s="1131"/>
      <c r="HY157" s="1131"/>
      <c r="HZ157" s="1131"/>
      <c r="IA157" s="1131"/>
      <c r="IB157" s="1131"/>
      <c r="IC157" s="1131"/>
      <c r="ID157" s="1131"/>
      <c r="IE157" s="1131"/>
      <c r="IF157" s="1131"/>
      <c r="IG157" s="1131"/>
      <c r="IH157" s="1131"/>
      <c r="II157" s="1131"/>
      <c r="IJ157" s="1131"/>
      <c r="IK157" s="1131"/>
      <c r="IL157" s="1131"/>
      <c r="IM157" s="1131"/>
      <c r="IN157" s="1131"/>
      <c r="IO157" s="1131"/>
      <c r="IP157" s="1131"/>
      <c r="IQ157" s="1131"/>
      <c r="IR157" s="1131"/>
      <c r="IS157" s="1131"/>
      <c r="IT157" s="1131"/>
      <c r="IU157" s="1131"/>
      <c r="IV157" s="1131"/>
      <c r="IW157" s="1131"/>
      <c r="IX157" s="1131"/>
    </row>
    <row r="158" spans="1:258" s="1132" customFormat="1" ht="15.75" customHeight="1" x14ac:dyDescent="0.2">
      <c r="A158" s="2"/>
      <c r="B158" s="2"/>
      <c r="C158" s="1139"/>
      <c r="D158" s="1140"/>
      <c r="E158" s="1141"/>
      <c r="F158" s="1141"/>
      <c r="G158" s="1141"/>
      <c r="H158" s="1155"/>
      <c r="I158" s="1129"/>
      <c r="J158" s="1129"/>
      <c r="K158" s="1130"/>
      <c r="L158" s="1130"/>
      <c r="M158" s="939"/>
      <c r="N158" s="939"/>
      <c r="O158" s="715"/>
      <c r="P158" s="716"/>
      <c r="Q158" s="716"/>
      <c r="R158" s="1131"/>
      <c r="S158" s="1131"/>
      <c r="T158" s="1131"/>
      <c r="U158" s="1131"/>
      <c r="V158" s="1131"/>
      <c r="W158" s="1131"/>
      <c r="X158" s="1131"/>
      <c r="Y158" s="1131"/>
      <c r="Z158" s="1131"/>
      <c r="AA158" s="1131"/>
      <c r="AB158" s="1131"/>
      <c r="AC158" s="1131"/>
      <c r="AD158" s="1131"/>
      <c r="AE158" s="1131"/>
      <c r="AF158" s="1131"/>
      <c r="AG158" s="1131"/>
      <c r="AH158" s="1131"/>
      <c r="AI158" s="1131"/>
      <c r="AJ158" s="1131"/>
      <c r="AK158" s="1131"/>
      <c r="AL158" s="1131"/>
      <c r="AM158" s="1131"/>
      <c r="AN158" s="1131"/>
      <c r="AO158" s="1131"/>
      <c r="AP158" s="1131"/>
      <c r="AQ158" s="1131"/>
      <c r="AR158" s="1131"/>
      <c r="AS158" s="1131"/>
      <c r="AT158" s="1131"/>
      <c r="AU158" s="1131"/>
      <c r="AV158" s="1131"/>
      <c r="AW158" s="1131"/>
      <c r="AX158" s="1131"/>
      <c r="AY158" s="1131"/>
      <c r="AZ158" s="1131"/>
      <c r="BA158" s="1131"/>
      <c r="BB158" s="1131"/>
      <c r="BC158" s="1131"/>
      <c r="BD158" s="1131"/>
      <c r="BE158" s="1131"/>
      <c r="BF158" s="1131"/>
      <c r="BG158" s="1131"/>
      <c r="BH158" s="1131"/>
      <c r="BI158" s="1131"/>
      <c r="BJ158" s="1131"/>
      <c r="BK158" s="1131"/>
      <c r="BL158" s="1131"/>
      <c r="BM158" s="1131"/>
      <c r="BN158" s="1131"/>
      <c r="BO158" s="1131"/>
      <c r="BP158" s="1131"/>
      <c r="BQ158" s="1131"/>
      <c r="BR158" s="1131"/>
      <c r="BS158" s="1131"/>
      <c r="BT158" s="1131"/>
      <c r="BU158" s="1131"/>
      <c r="BV158" s="1131"/>
      <c r="BW158" s="1131"/>
      <c r="BX158" s="1131"/>
      <c r="BY158" s="1131"/>
      <c r="BZ158" s="1131"/>
      <c r="CA158" s="1131"/>
      <c r="CB158" s="1131"/>
      <c r="CC158" s="1131"/>
      <c r="CD158" s="1131"/>
      <c r="CE158" s="1131"/>
      <c r="CF158" s="1131"/>
      <c r="CG158" s="1131"/>
      <c r="CH158" s="1131"/>
      <c r="CI158" s="1131"/>
      <c r="CJ158" s="1131"/>
      <c r="CK158" s="1131"/>
      <c r="CL158" s="1131"/>
      <c r="CM158" s="1131"/>
      <c r="CN158" s="1131"/>
      <c r="CO158" s="1131"/>
      <c r="CP158" s="1131"/>
      <c r="CQ158" s="1131"/>
      <c r="CR158" s="1131"/>
      <c r="CS158" s="1131"/>
      <c r="CT158" s="1131"/>
      <c r="CU158" s="1131"/>
      <c r="CV158" s="1131"/>
      <c r="CW158" s="1131"/>
      <c r="CX158" s="1131"/>
      <c r="CY158" s="1131"/>
      <c r="CZ158" s="1131"/>
      <c r="DA158" s="1131"/>
      <c r="DB158" s="1131"/>
      <c r="DC158" s="1131"/>
      <c r="DD158" s="1131"/>
      <c r="DE158" s="1131"/>
      <c r="DF158" s="1131"/>
      <c r="DG158" s="1131"/>
      <c r="DH158" s="1131"/>
      <c r="DI158" s="1131"/>
      <c r="DJ158" s="1131"/>
      <c r="DK158" s="1131"/>
      <c r="DL158" s="1131"/>
      <c r="DM158" s="1131"/>
      <c r="DN158" s="1131"/>
      <c r="DO158" s="1131"/>
      <c r="DP158" s="1131"/>
      <c r="DQ158" s="1131"/>
      <c r="DR158" s="1131"/>
      <c r="DS158" s="1131"/>
      <c r="DT158" s="1131"/>
      <c r="DU158" s="1131"/>
      <c r="DV158" s="1131"/>
      <c r="DW158" s="1131"/>
      <c r="DX158" s="1131"/>
      <c r="DY158" s="1131"/>
      <c r="DZ158" s="1131"/>
      <c r="EA158" s="1131"/>
      <c r="EB158" s="1131"/>
      <c r="EC158" s="1131"/>
      <c r="ED158" s="1131"/>
      <c r="EE158" s="1131"/>
      <c r="EF158" s="1131"/>
      <c r="EG158" s="1131"/>
      <c r="EH158" s="1131"/>
      <c r="EI158" s="1131"/>
      <c r="EJ158" s="1131"/>
      <c r="EK158" s="1131"/>
      <c r="EL158" s="1131"/>
      <c r="EM158" s="1131"/>
      <c r="EN158" s="1131"/>
      <c r="EO158" s="1131"/>
      <c r="EP158" s="1131"/>
      <c r="EQ158" s="1131"/>
      <c r="ER158" s="1131"/>
      <c r="ES158" s="1131"/>
      <c r="ET158" s="1131"/>
      <c r="EU158" s="1131"/>
      <c r="EV158" s="1131"/>
      <c r="EW158" s="1131"/>
      <c r="EX158" s="1131"/>
      <c r="EY158" s="1131"/>
      <c r="EZ158" s="1131"/>
      <c r="FA158" s="1131"/>
      <c r="FB158" s="1131"/>
      <c r="FC158" s="1131"/>
      <c r="FD158" s="1131"/>
      <c r="FE158" s="1131"/>
      <c r="FF158" s="1131"/>
      <c r="FG158" s="1131"/>
      <c r="FH158" s="1131"/>
      <c r="FI158" s="1131"/>
      <c r="FJ158" s="1131"/>
      <c r="FK158" s="1131"/>
      <c r="FL158" s="1131"/>
      <c r="FM158" s="1131"/>
      <c r="FN158" s="1131"/>
      <c r="FO158" s="1131"/>
      <c r="FP158" s="1131"/>
      <c r="FQ158" s="1131"/>
      <c r="FR158" s="1131"/>
      <c r="FS158" s="1131"/>
      <c r="FT158" s="1131"/>
      <c r="FU158" s="1131"/>
      <c r="FV158" s="1131"/>
      <c r="FW158" s="1131"/>
      <c r="FX158" s="1131"/>
      <c r="FY158" s="1131"/>
      <c r="FZ158" s="1131"/>
      <c r="GA158" s="1131"/>
      <c r="GB158" s="1131"/>
      <c r="GC158" s="1131"/>
      <c r="GD158" s="1131"/>
      <c r="GE158" s="1131"/>
      <c r="GF158" s="1131"/>
      <c r="GG158" s="1131"/>
      <c r="GH158" s="1131"/>
      <c r="GI158" s="1131"/>
      <c r="GJ158" s="1131"/>
      <c r="GK158" s="1131"/>
      <c r="GL158" s="1131"/>
      <c r="GM158" s="1131"/>
      <c r="GN158" s="1131"/>
      <c r="GO158" s="1131"/>
      <c r="GP158" s="1131"/>
      <c r="GQ158" s="1131"/>
      <c r="GR158" s="1131"/>
      <c r="GS158" s="1131"/>
      <c r="GT158" s="1131"/>
      <c r="GU158" s="1131"/>
      <c r="GV158" s="1131"/>
      <c r="GW158" s="1131"/>
      <c r="GX158" s="1131"/>
      <c r="GY158" s="1131"/>
      <c r="GZ158" s="1131"/>
      <c r="HA158" s="1131"/>
      <c r="HB158" s="1131"/>
      <c r="HC158" s="1131"/>
      <c r="HD158" s="1131"/>
      <c r="HE158" s="1131"/>
      <c r="HF158" s="1131"/>
      <c r="HG158" s="1131"/>
      <c r="HH158" s="1131"/>
      <c r="HI158" s="1131"/>
      <c r="HJ158" s="1131"/>
      <c r="HK158" s="1131"/>
      <c r="HL158" s="1131"/>
      <c r="HM158" s="1131"/>
      <c r="HN158" s="1131"/>
      <c r="HO158" s="1131"/>
      <c r="HP158" s="1131"/>
      <c r="HQ158" s="1131"/>
      <c r="HR158" s="1131"/>
      <c r="HS158" s="1131"/>
      <c r="HT158" s="1131"/>
      <c r="HU158" s="1131"/>
      <c r="HV158" s="1131"/>
      <c r="HW158" s="1131"/>
      <c r="HX158" s="1131"/>
      <c r="HY158" s="1131"/>
      <c r="HZ158" s="1131"/>
      <c r="IA158" s="1131"/>
      <c r="IB158" s="1131"/>
      <c r="IC158" s="1131"/>
      <c r="ID158" s="1131"/>
      <c r="IE158" s="1131"/>
      <c r="IF158" s="1131"/>
      <c r="IG158" s="1131"/>
      <c r="IH158" s="1131"/>
      <c r="II158" s="1131"/>
      <c r="IJ158" s="1131"/>
      <c r="IK158" s="1131"/>
      <c r="IL158" s="1131"/>
      <c r="IM158" s="1131"/>
      <c r="IN158" s="1131"/>
      <c r="IO158" s="1131"/>
      <c r="IP158" s="1131"/>
      <c r="IQ158" s="1131"/>
      <c r="IR158" s="1131"/>
      <c r="IS158" s="1131"/>
      <c r="IT158" s="1131"/>
      <c r="IU158" s="1131"/>
      <c r="IV158" s="1131"/>
      <c r="IW158" s="1131"/>
      <c r="IX158" s="1131"/>
    </row>
    <row r="159" spans="1:258" s="1076" customFormat="1" ht="15.75" customHeight="1" thickBot="1" x14ac:dyDescent="0.25">
      <c r="A159" s="509"/>
      <c r="B159" s="509"/>
      <c r="C159" s="871"/>
      <c r="D159" s="872"/>
      <c r="E159" s="873"/>
      <c r="F159" s="873"/>
      <c r="G159" s="873"/>
      <c r="H159" s="1117"/>
      <c r="I159" s="1128"/>
      <c r="J159" s="1128"/>
      <c r="K159" s="938"/>
      <c r="L159" s="938"/>
      <c r="M159" s="939"/>
      <c r="N159" s="939"/>
      <c r="O159" s="726"/>
      <c r="P159" s="727"/>
      <c r="Q159" s="727"/>
      <c r="R159" s="940"/>
      <c r="S159" s="940"/>
      <c r="T159" s="940"/>
      <c r="U159" s="940"/>
      <c r="V159" s="940"/>
      <c r="W159" s="940"/>
      <c r="X159" s="940"/>
      <c r="Y159" s="940"/>
      <c r="Z159" s="940"/>
      <c r="AA159" s="940"/>
      <c r="AB159" s="940"/>
      <c r="AC159" s="940"/>
      <c r="AD159" s="940"/>
      <c r="AE159" s="940"/>
      <c r="AF159" s="940"/>
      <c r="AG159" s="940"/>
      <c r="AH159" s="940"/>
      <c r="AI159" s="940"/>
      <c r="AJ159" s="940"/>
      <c r="AK159" s="940"/>
      <c r="AL159" s="940"/>
      <c r="AM159" s="940"/>
      <c r="AN159" s="940"/>
      <c r="AO159" s="940"/>
      <c r="AP159" s="940"/>
      <c r="AQ159" s="940"/>
      <c r="AR159" s="940"/>
      <c r="AS159" s="940"/>
      <c r="AT159" s="940"/>
      <c r="AU159" s="940"/>
      <c r="AV159" s="940"/>
      <c r="AW159" s="940"/>
      <c r="AX159" s="940"/>
      <c r="AY159" s="940"/>
      <c r="AZ159" s="940"/>
      <c r="BA159" s="940"/>
      <c r="BB159" s="940"/>
      <c r="BC159" s="940"/>
      <c r="BD159" s="940"/>
      <c r="BE159" s="940"/>
      <c r="BF159" s="940"/>
      <c r="BG159" s="940"/>
      <c r="BH159" s="940"/>
      <c r="BI159" s="940"/>
      <c r="BJ159" s="940"/>
      <c r="BK159" s="940"/>
      <c r="BL159" s="940"/>
      <c r="BM159" s="940"/>
      <c r="BN159" s="940"/>
      <c r="BO159" s="940"/>
      <c r="BP159" s="940"/>
      <c r="BQ159" s="940"/>
      <c r="BR159" s="940"/>
      <c r="BS159" s="940"/>
      <c r="BT159" s="940"/>
      <c r="BU159" s="940"/>
      <c r="BV159" s="940"/>
      <c r="BW159" s="940"/>
      <c r="BX159" s="940"/>
      <c r="BY159" s="940"/>
      <c r="BZ159" s="940"/>
      <c r="CA159" s="940"/>
      <c r="CB159" s="940"/>
      <c r="CC159" s="940"/>
      <c r="CD159" s="940"/>
      <c r="CE159" s="940"/>
      <c r="CF159" s="940"/>
      <c r="CG159" s="940"/>
      <c r="CH159" s="940"/>
      <c r="CI159" s="940"/>
      <c r="CJ159" s="940"/>
      <c r="CK159" s="940"/>
      <c r="CL159" s="940"/>
      <c r="CM159" s="940"/>
      <c r="CN159" s="940"/>
      <c r="CO159" s="940"/>
      <c r="CP159" s="940"/>
      <c r="CQ159" s="940"/>
      <c r="CR159" s="940"/>
      <c r="CS159" s="940"/>
      <c r="CT159" s="940"/>
      <c r="CU159" s="940"/>
      <c r="CV159" s="940"/>
      <c r="CW159" s="940"/>
      <c r="CX159" s="940"/>
      <c r="CY159" s="940"/>
      <c r="CZ159" s="940"/>
      <c r="DA159" s="940"/>
      <c r="DB159" s="940"/>
      <c r="DC159" s="940"/>
      <c r="DD159" s="940"/>
      <c r="DE159" s="940"/>
      <c r="DF159" s="940"/>
      <c r="DG159" s="940"/>
      <c r="DH159" s="940"/>
      <c r="DI159" s="940"/>
      <c r="DJ159" s="940"/>
      <c r="DK159" s="940"/>
      <c r="DL159" s="940"/>
      <c r="DM159" s="940"/>
      <c r="DN159" s="940"/>
      <c r="DO159" s="940"/>
      <c r="DP159" s="940"/>
      <c r="DQ159" s="940"/>
      <c r="DR159" s="940"/>
      <c r="DS159" s="940"/>
      <c r="DT159" s="940"/>
      <c r="DU159" s="940"/>
      <c r="DV159" s="940"/>
      <c r="DW159" s="940"/>
      <c r="DX159" s="940"/>
      <c r="DY159" s="940"/>
      <c r="DZ159" s="940"/>
      <c r="EA159" s="940"/>
      <c r="EB159" s="940"/>
      <c r="EC159" s="940"/>
      <c r="ED159" s="940"/>
      <c r="EE159" s="940"/>
      <c r="EF159" s="940"/>
      <c r="EG159" s="940"/>
      <c r="EH159" s="940"/>
      <c r="EI159" s="940"/>
      <c r="EJ159" s="940"/>
      <c r="EK159" s="940"/>
      <c r="EL159" s="940"/>
      <c r="EM159" s="940"/>
      <c r="EN159" s="940"/>
      <c r="EO159" s="940"/>
      <c r="EP159" s="940"/>
      <c r="EQ159" s="940"/>
      <c r="ER159" s="940"/>
      <c r="ES159" s="940"/>
      <c r="ET159" s="940"/>
      <c r="EU159" s="940"/>
      <c r="EV159" s="940"/>
      <c r="EW159" s="940"/>
      <c r="EX159" s="940"/>
      <c r="EY159" s="940"/>
      <c r="EZ159" s="940"/>
      <c r="FA159" s="940"/>
      <c r="FB159" s="940"/>
      <c r="FC159" s="940"/>
      <c r="FD159" s="940"/>
      <c r="FE159" s="940"/>
      <c r="FF159" s="940"/>
      <c r="FG159" s="940"/>
      <c r="FH159" s="940"/>
      <c r="FI159" s="940"/>
      <c r="FJ159" s="940"/>
      <c r="FK159" s="940"/>
      <c r="FL159" s="940"/>
      <c r="FM159" s="940"/>
      <c r="FN159" s="940"/>
      <c r="FO159" s="940"/>
      <c r="FP159" s="940"/>
      <c r="FQ159" s="940"/>
      <c r="FR159" s="940"/>
      <c r="FS159" s="940"/>
      <c r="FT159" s="940"/>
      <c r="FU159" s="940"/>
      <c r="FV159" s="940"/>
      <c r="FW159" s="940"/>
      <c r="FX159" s="940"/>
      <c r="FY159" s="940"/>
      <c r="FZ159" s="940"/>
      <c r="GA159" s="940"/>
      <c r="GB159" s="940"/>
      <c r="GC159" s="940"/>
      <c r="GD159" s="940"/>
      <c r="GE159" s="940"/>
      <c r="GF159" s="940"/>
      <c r="GG159" s="940"/>
      <c r="GH159" s="940"/>
      <c r="GI159" s="940"/>
      <c r="GJ159" s="940"/>
      <c r="GK159" s="940"/>
      <c r="GL159" s="940"/>
      <c r="GM159" s="940"/>
      <c r="GN159" s="940"/>
      <c r="GO159" s="940"/>
      <c r="GP159" s="940"/>
      <c r="GQ159" s="940"/>
      <c r="GR159" s="940"/>
      <c r="GS159" s="940"/>
      <c r="GT159" s="940"/>
      <c r="GU159" s="940"/>
      <c r="GV159" s="940"/>
      <c r="GW159" s="940"/>
      <c r="GX159" s="940"/>
      <c r="GY159" s="940"/>
      <c r="GZ159" s="940"/>
      <c r="HA159" s="940"/>
      <c r="HB159" s="940"/>
      <c r="HC159" s="940"/>
      <c r="HD159" s="940"/>
      <c r="HE159" s="940"/>
      <c r="HF159" s="940"/>
      <c r="HG159" s="940"/>
      <c r="HH159" s="940"/>
      <c r="HI159" s="940"/>
      <c r="HJ159" s="940"/>
      <c r="HK159" s="940"/>
      <c r="HL159" s="940"/>
      <c r="HM159" s="940"/>
      <c r="HN159" s="940"/>
      <c r="HO159" s="940"/>
      <c r="HP159" s="940"/>
      <c r="HQ159" s="940"/>
      <c r="HR159" s="940"/>
      <c r="HS159" s="940"/>
      <c r="HT159" s="940"/>
      <c r="HU159" s="940"/>
      <c r="HV159" s="940"/>
      <c r="HW159" s="940"/>
      <c r="HX159" s="940"/>
      <c r="HY159" s="940"/>
      <c r="HZ159" s="940"/>
      <c r="IA159" s="940"/>
      <c r="IB159" s="940"/>
      <c r="IC159" s="940"/>
      <c r="ID159" s="940"/>
      <c r="IE159" s="940"/>
      <c r="IF159" s="940"/>
      <c r="IG159" s="940"/>
      <c r="IH159" s="940"/>
      <c r="II159" s="940"/>
      <c r="IJ159" s="940"/>
      <c r="IK159" s="940"/>
      <c r="IL159" s="940"/>
      <c r="IM159" s="940"/>
      <c r="IN159" s="940"/>
      <c r="IO159" s="940"/>
      <c r="IP159" s="940"/>
      <c r="IQ159" s="940"/>
      <c r="IR159" s="940"/>
      <c r="IS159" s="940"/>
      <c r="IT159" s="940"/>
      <c r="IU159" s="940"/>
      <c r="IV159" s="940"/>
      <c r="IW159" s="940"/>
      <c r="IX159" s="940"/>
    </row>
    <row r="160" spans="1:258" s="1132" customFormat="1" ht="25.5" customHeight="1" thickBot="1" x14ac:dyDescent="0.25">
      <c r="A160" s="571" t="s">
        <v>137</v>
      </c>
      <c r="B160" s="571" t="s">
        <v>138</v>
      </c>
      <c r="C160" s="1156"/>
      <c r="D160" s="571"/>
      <c r="E160" s="1156"/>
      <c r="F160" s="1156"/>
      <c r="G160" s="1157"/>
      <c r="H160" s="1106" t="s">
        <v>54</v>
      </c>
      <c r="I160" s="1119" t="s">
        <v>55</v>
      </c>
      <c r="J160" s="1119" t="s">
        <v>56</v>
      </c>
      <c r="K160" s="1143"/>
      <c r="L160" s="1130"/>
      <c r="M160" s="939"/>
      <c r="N160" s="939"/>
      <c r="O160" s="715"/>
      <c r="P160" s="716"/>
      <c r="Q160" s="716"/>
      <c r="R160" s="1131"/>
      <c r="S160" s="1131"/>
      <c r="T160" s="1131"/>
      <c r="U160" s="1131"/>
      <c r="V160" s="1131"/>
      <c r="W160" s="1131"/>
      <c r="X160" s="1131"/>
      <c r="Y160" s="1131"/>
      <c r="Z160" s="1131"/>
      <c r="AA160" s="1131"/>
      <c r="AB160" s="1131"/>
      <c r="AC160" s="1131"/>
      <c r="AD160" s="1131"/>
      <c r="AE160" s="1131"/>
      <c r="AF160" s="1131"/>
      <c r="AG160" s="1131"/>
      <c r="AH160" s="1131"/>
      <c r="AI160" s="1131"/>
      <c r="AJ160" s="1131"/>
      <c r="AK160" s="1131"/>
      <c r="AL160" s="1131"/>
      <c r="AM160" s="1131"/>
      <c r="AN160" s="1131"/>
      <c r="AO160" s="1131"/>
      <c r="AP160" s="1131"/>
      <c r="AQ160" s="1131"/>
      <c r="AR160" s="1131"/>
      <c r="AS160" s="1131"/>
      <c r="AT160" s="1131"/>
      <c r="AU160" s="1131"/>
      <c r="AV160" s="1131"/>
      <c r="AW160" s="1131"/>
      <c r="AX160" s="1131"/>
      <c r="AY160" s="1131"/>
      <c r="AZ160" s="1131"/>
      <c r="BA160" s="1131"/>
      <c r="BB160" s="1131"/>
      <c r="BC160" s="1131"/>
      <c r="BD160" s="1131"/>
      <c r="BE160" s="1131"/>
      <c r="BF160" s="1131"/>
      <c r="BG160" s="1131"/>
      <c r="BH160" s="1131"/>
      <c r="BI160" s="1131"/>
      <c r="BJ160" s="1131"/>
      <c r="BK160" s="1131"/>
      <c r="BL160" s="1131"/>
      <c r="BM160" s="1131"/>
      <c r="BN160" s="1131"/>
      <c r="BO160" s="1131"/>
      <c r="BP160" s="1131"/>
      <c r="BQ160" s="1131"/>
      <c r="BR160" s="1131"/>
      <c r="BS160" s="1131"/>
      <c r="BT160" s="1131"/>
      <c r="BU160" s="1131"/>
      <c r="BV160" s="1131"/>
      <c r="BW160" s="1131"/>
      <c r="BX160" s="1131"/>
      <c r="BY160" s="1131"/>
      <c r="BZ160" s="1131"/>
      <c r="CA160" s="1131"/>
      <c r="CB160" s="1131"/>
      <c r="CC160" s="1131"/>
      <c r="CD160" s="1131"/>
      <c r="CE160" s="1131"/>
      <c r="CF160" s="1131"/>
      <c r="CG160" s="1131"/>
      <c r="CH160" s="1131"/>
      <c r="CI160" s="1131"/>
      <c r="CJ160" s="1131"/>
      <c r="CK160" s="1131"/>
      <c r="CL160" s="1131"/>
      <c r="CM160" s="1131"/>
      <c r="CN160" s="1131"/>
      <c r="CO160" s="1131"/>
      <c r="CP160" s="1131"/>
      <c r="CQ160" s="1131"/>
      <c r="CR160" s="1131"/>
      <c r="CS160" s="1131"/>
      <c r="CT160" s="1131"/>
      <c r="CU160" s="1131"/>
      <c r="CV160" s="1131"/>
      <c r="CW160" s="1131"/>
      <c r="CX160" s="1131"/>
      <c r="CY160" s="1131"/>
      <c r="CZ160" s="1131"/>
      <c r="DA160" s="1131"/>
      <c r="DB160" s="1131"/>
      <c r="DC160" s="1131"/>
      <c r="DD160" s="1131"/>
      <c r="DE160" s="1131"/>
      <c r="DF160" s="1131"/>
      <c r="DG160" s="1131"/>
      <c r="DH160" s="1131"/>
      <c r="DI160" s="1131"/>
      <c r="DJ160" s="1131"/>
      <c r="DK160" s="1131"/>
      <c r="DL160" s="1131"/>
      <c r="DM160" s="1131"/>
      <c r="DN160" s="1131"/>
      <c r="DO160" s="1131"/>
      <c r="DP160" s="1131"/>
      <c r="DQ160" s="1131"/>
      <c r="DR160" s="1131"/>
      <c r="DS160" s="1131"/>
      <c r="DT160" s="1131"/>
      <c r="DU160" s="1131"/>
      <c r="DV160" s="1131"/>
      <c r="DW160" s="1131"/>
      <c r="DX160" s="1131"/>
      <c r="DY160" s="1131"/>
      <c r="DZ160" s="1131"/>
      <c r="EA160" s="1131"/>
      <c r="EB160" s="1131"/>
      <c r="EC160" s="1131"/>
      <c r="ED160" s="1131"/>
      <c r="EE160" s="1131"/>
      <c r="EF160" s="1131"/>
      <c r="EG160" s="1131"/>
      <c r="EH160" s="1131"/>
      <c r="EI160" s="1131"/>
      <c r="EJ160" s="1131"/>
      <c r="EK160" s="1131"/>
      <c r="EL160" s="1131"/>
      <c r="EM160" s="1131"/>
      <c r="EN160" s="1131"/>
      <c r="EO160" s="1131"/>
      <c r="EP160" s="1131"/>
      <c r="EQ160" s="1131"/>
      <c r="ER160" s="1131"/>
      <c r="ES160" s="1131"/>
      <c r="ET160" s="1131"/>
      <c r="EU160" s="1131"/>
      <c r="EV160" s="1131"/>
      <c r="EW160" s="1131"/>
      <c r="EX160" s="1131"/>
      <c r="EY160" s="1131"/>
      <c r="EZ160" s="1131"/>
      <c r="FA160" s="1131"/>
      <c r="FB160" s="1131"/>
      <c r="FC160" s="1131"/>
      <c r="FD160" s="1131"/>
      <c r="FE160" s="1131"/>
      <c r="FF160" s="1131"/>
      <c r="FG160" s="1131"/>
      <c r="FH160" s="1131"/>
      <c r="FI160" s="1131"/>
      <c r="FJ160" s="1131"/>
      <c r="FK160" s="1131"/>
      <c r="FL160" s="1131"/>
      <c r="FM160" s="1131"/>
      <c r="FN160" s="1131"/>
      <c r="FO160" s="1131"/>
      <c r="FP160" s="1131"/>
      <c r="FQ160" s="1131"/>
      <c r="FR160" s="1131"/>
      <c r="FS160" s="1131"/>
      <c r="FT160" s="1131"/>
      <c r="FU160" s="1131"/>
      <c r="FV160" s="1131"/>
      <c r="FW160" s="1131"/>
      <c r="FX160" s="1131"/>
      <c r="FY160" s="1131"/>
      <c r="FZ160" s="1131"/>
      <c r="GA160" s="1131"/>
      <c r="GB160" s="1131"/>
      <c r="GC160" s="1131"/>
      <c r="GD160" s="1131"/>
      <c r="GE160" s="1131"/>
      <c r="GF160" s="1131"/>
      <c r="GG160" s="1131"/>
      <c r="GH160" s="1131"/>
      <c r="GI160" s="1131"/>
      <c r="GJ160" s="1131"/>
      <c r="GK160" s="1131"/>
      <c r="GL160" s="1131"/>
      <c r="GM160" s="1131"/>
      <c r="GN160" s="1131"/>
      <c r="GO160" s="1131"/>
      <c r="GP160" s="1131"/>
      <c r="GQ160" s="1131"/>
      <c r="GR160" s="1131"/>
      <c r="GS160" s="1131"/>
      <c r="GT160" s="1131"/>
      <c r="GU160" s="1131"/>
      <c r="GV160" s="1131"/>
      <c r="GW160" s="1131"/>
      <c r="GX160" s="1131"/>
      <c r="GY160" s="1131"/>
      <c r="GZ160" s="1131"/>
      <c r="HA160" s="1131"/>
      <c r="HB160" s="1131"/>
      <c r="HC160" s="1131"/>
      <c r="HD160" s="1131"/>
      <c r="HE160" s="1131"/>
      <c r="HF160" s="1131"/>
      <c r="HG160" s="1131"/>
      <c r="HH160" s="1131"/>
      <c r="HI160" s="1131"/>
      <c r="HJ160" s="1131"/>
      <c r="HK160" s="1131"/>
      <c r="HL160" s="1131"/>
      <c r="HM160" s="1131"/>
      <c r="HN160" s="1131"/>
      <c r="HO160" s="1131"/>
      <c r="HP160" s="1131"/>
      <c r="HQ160" s="1131"/>
      <c r="HR160" s="1131"/>
      <c r="HS160" s="1131"/>
      <c r="HT160" s="1131"/>
      <c r="HU160" s="1131"/>
      <c r="HV160" s="1131"/>
      <c r="HW160" s="1131"/>
      <c r="HX160" s="1131"/>
      <c r="HY160" s="1131"/>
      <c r="HZ160" s="1131"/>
      <c r="IA160" s="1131"/>
      <c r="IB160" s="1131"/>
      <c r="IC160" s="1131"/>
      <c r="ID160" s="1131"/>
      <c r="IE160" s="1131"/>
      <c r="IF160" s="1131"/>
      <c r="IG160" s="1131"/>
      <c r="IH160" s="1131"/>
      <c r="II160" s="1131"/>
      <c r="IJ160" s="1131"/>
      <c r="IK160" s="1131"/>
      <c r="IL160" s="1131"/>
      <c r="IM160" s="1131"/>
      <c r="IN160" s="1131"/>
      <c r="IO160" s="1131"/>
      <c r="IP160" s="1131"/>
      <c r="IQ160" s="1131"/>
      <c r="IR160" s="1131"/>
      <c r="IS160" s="1131"/>
      <c r="IT160" s="1131"/>
      <c r="IU160" s="1131"/>
      <c r="IV160" s="1131"/>
      <c r="IW160" s="1131"/>
      <c r="IX160" s="1131"/>
    </row>
    <row r="161" spans="1:258" s="1132" customFormat="1" ht="18.75" customHeight="1" thickBot="1" x14ac:dyDescent="0.25">
      <c r="A161" s="492" t="s">
        <v>139</v>
      </c>
      <c r="B161" s="492" t="s">
        <v>140</v>
      </c>
      <c r="C161" s="487" t="s">
        <v>130</v>
      </c>
      <c r="D161" s="657">
        <v>64</v>
      </c>
      <c r="E161" s="489" t="s">
        <v>44</v>
      </c>
      <c r="F161" s="489"/>
      <c r="G161" s="846" t="s">
        <v>26</v>
      </c>
      <c r="H161" s="1120"/>
      <c r="I161" s="1158"/>
      <c r="J161" s="1159"/>
      <c r="K161" s="1155"/>
      <c r="L161" s="1153">
        <f>H161-I161-J161</f>
        <v>0</v>
      </c>
      <c r="M161" s="1154"/>
      <c r="N161" s="1154"/>
      <c r="O161" s="715"/>
      <c r="P161" s="716"/>
      <c r="Q161" s="716"/>
      <c r="R161" s="1131"/>
      <c r="S161" s="1131"/>
      <c r="T161" s="1131"/>
      <c r="U161" s="1131"/>
      <c r="V161" s="1131"/>
      <c r="W161" s="1131"/>
      <c r="X161" s="1131"/>
      <c r="Y161" s="1131"/>
      <c r="Z161" s="1131"/>
      <c r="AA161" s="1131"/>
      <c r="AB161" s="1131"/>
      <c r="AC161" s="1131"/>
      <c r="AD161" s="1131"/>
      <c r="AE161" s="1131"/>
      <c r="AF161" s="1131"/>
      <c r="AG161" s="1131"/>
      <c r="AH161" s="1131"/>
      <c r="AI161" s="1131"/>
      <c r="AJ161" s="1131"/>
      <c r="AK161" s="1131"/>
      <c r="AL161" s="1131"/>
      <c r="AM161" s="1131"/>
      <c r="AN161" s="1131"/>
      <c r="AO161" s="1131"/>
      <c r="AP161" s="1131"/>
      <c r="AQ161" s="1131"/>
      <c r="AR161" s="1131"/>
      <c r="AS161" s="1131"/>
      <c r="AT161" s="1131"/>
      <c r="AU161" s="1131"/>
      <c r="AV161" s="1131"/>
      <c r="AW161" s="1131"/>
      <c r="AX161" s="1131"/>
      <c r="AY161" s="1131"/>
      <c r="AZ161" s="1131"/>
      <c r="BA161" s="1131"/>
      <c r="BB161" s="1131"/>
      <c r="BC161" s="1131"/>
      <c r="BD161" s="1131"/>
      <c r="BE161" s="1131"/>
      <c r="BF161" s="1131"/>
      <c r="BG161" s="1131"/>
      <c r="BH161" s="1131"/>
      <c r="BI161" s="1131"/>
      <c r="BJ161" s="1131"/>
      <c r="BK161" s="1131"/>
      <c r="BL161" s="1131"/>
      <c r="BM161" s="1131"/>
      <c r="BN161" s="1131"/>
      <c r="BO161" s="1131"/>
      <c r="BP161" s="1131"/>
      <c r="BQ161" s="1131"/>
      <c r="BR161" s="1131"/>
      <c r="BS161" s="1131"/>
      <c r="BT161" s="1131"/>
      <c r="BU161" s="1131"/>
      <c r="BV161" s="1131"/>
      <c r="BW161" s="1131"/>
      <c r="BX161" s="1131"/>
      <c r="BY161" s="1131"/>
      <c r="BZ161" s="1131"/>
      <c r="CA161" s="1131"/>
      <c r="CB161" s="1131"/>
      <c r="CC161" s="1131"/>
      <c r="CD161" s="1131"/>
      <c r="CE161" s="1131"/>
      <c r="CF161" s="1131"/>
      <c r="CG161" s="1131"/>
      <c r="CH161" s="1131"/>
      <c r="CI161" s="1131"/>
      <c r="CJ161" s="1131"/>
      <c r="CK161" s="1131"/>
      <c r="CL161" s="1131"/>
      <c r="CM161" s="1131"/>
      <c r="CN161" s="1131"/>
      <c r="CO161" s="1131"/>
      <c r="CP161" s="1131"/>
      <c r="CQ161" s="1131"/>
      <c r="CR161" s="1131"/>
      <c r="CS161" s="1131"/>
      <c r="CT161" s="1131"/>
      <c r="CU161" s="1131"/>
      <c r="CV161" s="1131"/>
      <c r="CW161" s="1131"/>
      <c r="CX161" s="1131"/>
      <c r="CY161" s="1131"/>
      <c r="CZ161" s="1131"/>
      <c r="DA161" s="1131"/>
      <c r="DB161" s="1131"/>
      <c r="DC161" s="1131"/>
      <c r="DD161" s="1131"/>
      <c r="DE161" s="1131"/>
      <c r="DF161" s="1131"/>
      <c r="DG161" s="1131"/>
      <c r="DH161" s="1131"/>
      <c r="DI161" s="1131"/>
      <c r="DJ161" s="1131"/>
      <c r="DK161" s="1131"/>
      <c r="DL161" s="1131"/>
      <c r="DM161" s="1131"/>
      <c r="DN161" s="1131"/>
      <c r="DO161" s="1131"/>
      <c r="DP161" s="1131"/>
      <c r="DQ161" s="1131"/>
      <c r="DR161" s="1131"/>
      <c r="DS161" s="1131"/>
      <c r="DT161" s="1131"/>
      <c r="DU161" s="1131"/>
      <c r="DV161" s="1131"/>
      <c r="DW161" s="1131"/>
      <c r="DX161" s="1131"/>
      <c r="DY161" s="1131"/>
      <c r="DZ161" s="1131"/>
      <c r="EA161" s="1131"/>
      <c r="EB161" s="1131"/>
      <c r="EC161" s="1131"/>
      <c r="ED161" s="1131"/>
      <c r="EE161" s="1131"/>
      <c r="EF161" s="1131"/>
      <c r="EG161" s="1131"/>
      <c r="EH161" s="1131"/>
      <c r="EI161" s="1131"/>
      <c r="EJ161" s="1131"/>
      <c r="EK161" s="1131"/>
      <c r="EL161" s="1131"/>
      <c r="EM161" s="1131"/>
      <c r="EN161" s="1131"/>
      <c r="EO161" s="1131"/>
      <c r="EP161" s="1131"/>
      <c r="EQ161" s="1131"/>
      <c r="ER161" s="1131"/>
      <c r="ES161" s="1131"/>
      <c r="ET161" s="1131"/>
      <c r="EU161" s="1131"/>
      <c r="EV161" s="1131"/>
      <c r="EW161" s="1131"/>
      <c r="EX161" s="1131"/>
      <c r="EY161" s="1131"/>
      <c r="EZ161" s="1131"/>
      <c r="FA161" s="1131"/>
      <c r="FB161" s="1131"/>
      <c r="FC161" s="1131"/>
      <c r="FD161" s="1131"/>
      <c r="FE161" s="1131"/>
      <c r="FF161" s="1131"/>
      <c r="FG161" s="1131"/>
      <c r="FH161" s="1131"/>
      <c r="FI161" s="1131"/>
      <c r="FJ161" s="1131"/>
      <c r="FK161" s="1131"/>
      <c r="FL161" s="1131"/>
      <c r="FM161" s="1131"/>
      <c r="FN161" s="1131"/>
      <c r="FO161" s="1131"/>
      <c r="FP161" s="1131"/>
      <c r="FQ161" s="1131"/>
      <c r="FR161" s="1131"/>
      <c r="FS161" s="1131"/>
      <c r="FT161" s="1131"/>
      <c r="FU161" s="1131"/>
      <c r="FV161" s="1131"/>
      <c r="FW161" s="1131"/>
      <c r="FX161" s="1131"/>
      <c r="FY161" s="1131"/>
      <c r="FZ161" s="1131"/>
      <c r="GA161" s="1131"/>
      <c r="GB161" s="1131"/>
      <c r="GC161" s="1131"/>
      <c r="GD161" s="1131"/>
      <c r="GE161" s="1131"/>
      <c r="GF161" s="1131"/>
      <c r="GG161" s="1131"/>
      <c r="GH161" s="1131"/>
      <c r="GI161" s="1131"/>
      <c r="GJ161" s="1131"/>
      <c r="GK161" s="1131"/>
      <c r="GL161" s="1131"/>
      <c r="GM161" s="1131"/>
      <c r="GN161" s="1131"/>
      <c r="GO161" s="1131"/>
      <c r="GP161" s="1131"/>
      <c r="GQ161" s="1131"/>
      <c r="GR161" s="1131"/>
      <c r="GS161" s="1131"/>
      <c r="GT161" s="1131"/>
      <c r="GU161" s="1131"/>
      <c r="GV161" s="1131"/>
      <c r="GW161" s="1131"/>
      <c r="GX161" s="1131"/>
      <c r="GY161" s="1131"/>
      <c r="GZ161" s="1131"/>
      <c r="HA161" s="1131"/>
      <c r="HB161" s="1131"/>
      <c r="HC161" s="1131"/>
      <c r="HD161" s="1131"/>
      <c r="HE161" s="1131"/>
      <c r="HF161" s="1131"/>
      <c r="HG161" s="1131"/>
      <c r="HH161" s="1131"/>
      <c r="HI161" s="1131"/>
      <c r="HJ161" s="1131"/>
      <c r="HK161" s="1131"/>
      <c r="HL161" s="1131"/>
      <c r="HM161" s="1131"/>
      <c r="HN161" s="1131"/>
      <c r="HO161" s="1131"/>
      <c r="HP161" s="1131"/>
      <c r="HQ161" s="1131"/>
      <c r="HR161" s="1131"/>
      <c r="HS161" s="1131"/>
      <c r="HT161" s="1131"/>
      <c r="HU161" s="1131"/>
      <c r="HV161" s="1131"/>
      <c r="HW161" s="1131"/>
      <c r="HX161" s="1131"/>
      <c r="HY161" s="1131"/>
      <c r="HZ161" s="1131"/>
      <c r="IA161" s="1131"/>
      <c r="IB161" s="1131"/>
      <c r="IC161" s="1131"/>
      <c r="ID161" s="1131"/>
      <c r="IE161" s="1131"/>
      <c r="IF161" s="1131"/>
      <c r="IG161" s="1131"/>
      <c r="IH161" s="1131"/>
      <c r="II161" s="1131"/>
      <c r="IJ161" s="1131"/>
      <c r="IK161" s="1131"/>
      <c r="IL161" s="1131"/>
      <c r="IM161" s="1131"/>
      <c r="IN161" s="1131"/>
      <c r="IO161" s="1131"/>
      <c r="IP161" s="1131"/>
      <c r="IQ161" s="1131"/>
      <c r="IR161" s="1131"/>
      <c r="IS161" s="1131"/>
      <c r="IT161" s="1131"/>
      <c r="IU161" s="1131"/>
      <c r="IV161" s="1131"/>
      <c r="IW161" s="1131"/>
      <c r="IX161" s="1131"/>
    </row>
    <row r="162" spans="1:258" s="1132" customFormat="1" ht="15.75" customHeight="1" x14ac:dyDescent="0.2">
      <c r="A162" s="1160" t="s">
        <v>141</v>
      </c>
      <c r="B162" s="1160" t="s">
        <v>142</v>
      </c>
      <c r="C162" s="1141"/>
      <c r="D162" s="1140"/>
      <c r="E162" s="1141"/>
      <c r="F162" s="1141"/>
      <c r="G162" s="1141"/>
      <c r="H162" s="1129"/>
      <c r="I162" s="1155"/>
      <c r="J162" s="1155"/>
      <c r="K162" s="1155"/>
      <c r="L162" s="1130"/>
      <c r="M162" s="939"/>
      <c r="N162" s="939"/>
      <c r="O162" s="715"/>
      <c r="P162" s="716"/>
      <c r="Q162" s="716"/>
      <c r="R162" s="1131"/>
      <c r="S162" s="1131"/>
      <c r="T162" s="1131"/>
      <c r="U162" s="1131"/>
      <c r="V162" s="1131"/>
      <c r="W162" s="1131"/>
      <c r="X162" s="1131"/>
      <c r="Y162" s="1131"/>
      <c r="Z162" s="1131"/>
      <c r="AA162" s="1131"/>
      <c r="AB162" s="1131"/>
      <c r="AC162" s="1131"/>
      <c r="AD162" s="1131"/>
      <c r="AE162" s="1131"/>
      <c r="AF162" s="1131"/>
      <c r="AG162" s="1131"/>
      <c r="AH162" s="1131"/>
      <c r="AI162" s="1131"/>
      <c r="AJ162" s="1131"/>
      <c r="AK162" s="1131"/>
      <c r="AL162" s="1131"/>
      <c r="AM162" s="1131"/>
      <c r="AN162" s="1131"/>
      <c r="AO162" s="1131"/>
      <c r="AP162" s="1131"/>
      <c r="AQ162" s="1131"/>
      <c r="AR162" s="1131"/>
      <c r="AS162" s="1131"/>
      <c r="AT162" s="1131"/>
      <c r="AU162" s="1131"/>
      <c r="AV162" s="1131"/>
      <c r="AW162" s="1131"/>
      <c r="AX162" s="1131"/>
      <c r="AY162" s="1131"/>
      <c r="AZ162" s="1131"/>
      <c r="BA162" s="1131"/>
      <c r="BB162" s="1131"/>
      <c r="BC162" s="1131"/>
      <c r="BD162" s="1131"/>
      <c r="BE162" s="1131"/>
      <c r="BF162" s="1131"/>
      <c r="BG162" s="1131"/>
      <c r="BH162" s="1131"/>
      <c r="BI162" s="1131"/>
      <c r="BJ162" s="1131"/>
      <c r="BK162" s="1131"/>
      <c r="BL162" s="1131"/>
      <c r="BM162" s="1131"/>
      <c r="BN162" s="1131"/>
      <c r="BO162" s="1131"/>
      <c r="BP162" s="1131"/>
      <c r="BQ162" s="1131"/>
      <c r="BR162" s="1131"/>
      <c r="BS162" s="1131"/>
      <c r="BT162" s="1131"/>
      <c r="BU162" s="1131"/>
      <c r="BV162" s="1131"/>
      <c r="BW162" s="1131"/>
      <c r="BX162" s="1131"/>
      <c r="BY162" s="1131"/>
      <c r="BZ162" s="1131"/>
      <c r="CA162" s="1131"/>
      <c r="CB162" s="1131"/>
      <c r="CC162" s="1131"/>
      <c r="CD162" s="1131"/>
      <c r="CE162" s="1131"/>
      <c r="CF162" s="1131"/>
      <c r="CG162" s="1131"/>
      <c r="CH162" s="1131"/>
      <c r="CI162" s="1131"/>
      <c r="CJ162" s="1131"/>
      <c r="CK162" s="1131"/>
      <c r="CL162" s="1131"/>
      <c r="CM162" s="1131"/>
      <c r="CN162" s="1131"/>
      <c r="CO162" s="1131"/>
      <c r="CP162" s="1131"/>
      <c r="CQ162" s="1131"/>
      <c r="CR162" s="1131"/>
      <c r="CS162" s="1131"/>
      <c r="CT162" s="1131"/>
      <c r="CU162" s="1131"/>
      <c r="CV162" s="1131"/>
      <c r="CW162" s="1131"/>
      <c r="CX162" s="1131"/>
      <c r="CY162" s="1131"/>
      <c r="CZ162" s="1131"/>
      <c r="DA162" s="1131"/>
      <c r="DB162" s="1131"/>
      <c r="DC162" s="1131"/>
      <c r="DD162" s="1131"/>
      <c r="DE162" s="1131"/>
      <c r="DF162" s="1131"/>
      <c r="DG162" s="1131"/>
      <c r="DH162" s="1131"/>
      <c r="DI162" s="1131"/>
      <c r="DJ162" s="1131"/>
      <c r="DK162" s="1131"/>
      <c r="DL162" s="1131"/>
      <c r="DM162" s="1131"/>
      <c r="DN162" s="1131"/>
      <c r="DO162" s="1131"/>
      <c r="DP162" s="1131"/>
      <c r="DQ162" s="1131"/>
      <c r="DR162" s="1131"/>
      <c r="DS162" s="1131"/>
      <c r="DT162" s="1131"/>
      <c r="DU162" s="1131"/>
      <c r="DV162" s="1131"/>
      <c r="DW162" s="1131"/>
      <c r="DX162" s="1131"/>
      <c r="DY162" s="1131"/>
      <c r="DZ162" s="1131"/>
      <c r="EA162" s="1131"/>
      <c r="EB162" s="1131"/>
      <c r="EC162" s="1131"/>
      <c r="ED162" s="1131"/>
      <c r="EE162" s="1131"/>
      <c r="EF162" s="1131"/>
      <c r="EG162" s="1131"/>
      <c r="EH162" s="1131"/>
      <c r="EI162" s="1131"/>
      <c r="EJ162" s="1131"/>
      <c r="EK162" s="1131"/>
      <c r="EL162" s="1131"/>
      <c r="EM162" s="1131"/>
      <c r="EN162" s="1131"/>
      <c r="EO162" s="1131"/>
      <c r="EP162" s="1131"/>
      <c r="EQ162" s="1131"/>
      <c r="ER162" s="1131"/>
      <c r="ES162" s="1131"/>
      <c r="ET162" s="1131"/>
      <c r="EU162" s="1131"/>
      <c r="EV162" s="1131"/>
      <c r="EW162" s="1131"/>
      <c r="EX162" s="1131"/>
      <c r="EY162" s="1131"/>
      <c r="EZ162" s="1131"/>
      <c r="FA162" s="1131"/>
      <c r="FB162" s="1131"/>
      <c r="FC162" s="1131"/>
      <c r="FD162" s="1131"/>
      <c r="FE162" s="1131"/>
      <c r="FF162" s="1131"/>
      <c r="FG162" s="1131"/>
      <c r="FH162" s="1131"/>
      <c r="FI162" s="1131"/>
      <c r="FJ162" s="1131"/>
      <c r="FK162" s="1131"/>
      <c r="FL162" s="1131"/>
      <c r="FM162" s="1131"/>
      <c r="FN162" s="1131"/>
      <c r="FO162" s="1131"/>
      <c r="FP162" s="1131"/>
      <c r="FQ162" s="1131"/>
      <c r="FR162" s="1131"/>
      <c r="FS162" s="1131"/>
      <c r="FT162" s="1131"/>
      <c r="FU162" s="1131"/>
      <c r="FV162" s="1131"/>
      <c r="FW162" s="1131"/>
      <c r="FX162" s="1131"/>
      <c r="FY162" s="1131"/>
      <c r="FZ162" s="1131"/>
      <c r="GA162" s="1131"/>
      <c r="GB162" s="1131"/>
      <c r="GC162" s="1131"/>
      <c r="GD162" s="1131"/>
      <c r="GE162" s="1131"/>
      <c r="GF162" s="1131"/>
      <c r="GG162" s="1131"/>
      <c r="GH162" s="1131"/>
      <c r="GI162" s="1131"/>
      <c r="GJ162" s="1131"/>
      <c r="GK162" s="1131"/>
      <c r="GL162" s="1131"/>
      <c r="GM162" s="1131"/>
      <c r="GN162" s="1131"/>
      <c r="GO162" s="1131"/>
      <c r="GP162" s="1131"/>
      <c r="GQ162" s="1131"/>
      <c r="GR162" s="1131"/>
      <c r="GS162" s="1131"/>
      <c r="GT162" s="1131"/>
      <c r="GU162" s="1131"/>
      <c r="GV162" s="1131"/>
      <c r="GW162" s="1131"/>
      <c r="GX162" s="1131"/>
      <c r="GY162" s="1131"/>
      <c r="GZ162" s="1131"/>
      <c r="HA162" s="1131"/>
      <c r="HB162" s="1131"/>
      <c r="HC162" s="1131"/>
      <c r="HD162" s="1131"/>
      <c r="HE162" s="1131"/>
      <c r="HF162" s="1131"/>
      <c r="HG162" s="1131"/>
      <c r="HH162" s="1131"/>
      <c r="HI162" s="1131"/>
      <c r="HJ162" s="1131"/>
      <c r="HK162" s="1131"/>
      <c r="HL162" s="1131"/>
      <c r="HM162" s="1131"/>
      <c r="HN162" s="1131"/>
      <c r="HO162" s="1131"/>
      <c r="HP162" s="1131"/>
      <c r="HQ162" s="1131"/>
      <c r="HR162" s="1131"/>
      <c r="HS162" s="1131"/>
      <c r="HT162" s="1131"/>
      <c r="HU162" s="1131"/>
      <c r="HV162" s="1131"/>
      <c r="HW162" s="1131"/>
      <c r="HX162" s="1131"/>
      <c r="HY162" s="1131"/>
      <c r="HZ162" s="1131"/>
      <c r="IA162" s="1131"/>
      <c r="IB162" s="1131"/>
      <c r="IC162" s="1131"/>
      <c r="ID162" s="1131"/>
      <c r="IE162" s="1131"/>
      <c r="IF162" s="1131"/>
      <c r="IG162" s="1131"/>
      <c r="IH162" s="1131"/>
      <c r="II162" s="1131"/>
      <c r="IJ162" s="1131"/>
      <c r="IK162" s="1131"/>
      <c r="IL162" s="1131"/>
      <c r="IM162" s="1131"/>
      <c r="IN162" s="1131"/>
      <c r="IO162" s="1131"/>
      <c r="IP162" s="1131"/>
      <c r="IQ162" s="1131"/>
      <c r="IR162" s="1131"/>
      <c r="IS162" s="1131"/>
      <c r="IT162" s="1131"/>
      <c r="IU162" s="1131"/>
      <c r="IV162" s="1131"/>
      <c r="IW162" s="1131"/>
      <c r="IX162" s="1131"/>
    </row>
    <row r="163" spans="1:258" s="1132" customFormat="1" ht="15.75" customHeight="1" x14ac:dyDescent="0.2">
      <c r="A163" s="302"/>
      <c r="B163" s="302"/>
      <c r="C163" s="1141"/>
      <c r="D163" s="1140"/>
      <c r="E163" s="1141"/>
      <c r="F163" s="1141"/>
      <c r="G163" s="1141"/>
      <c r="H163" s="1129"/>
      <c r="I163" s="1155"/>
      <c r="J163" s="1155"/>
      <c r="K163" s="1155"/>
      <c r="L163" s="1130"/>
      <c r="M163" s="939"/>
      <c r="N163" s="939"/>
      <c r="O163" s="715"/>
      <c r="P163" s="716"/>
      <c r="Q163" s="716"/>
      <c r="R163" s="1131"/>
      <c r="S163" s="1131"/>
      <c r="T163" s="1131"/>
      <c r="U163" s="1131"/>
      <c r="V163" s="1131"/>
      <c r="W163" s="1131"/>
      <c r="X163" s="1131"/>
      <c r="Y163" s="1131"/>
      <c r="Z163" s="1131"/>
      <c r="AA163" s="1131"/>
      <c r="AB163" s="1131"/>
      <c r="AC163" s="1131"/>
      <c r="AD163" s="1131"/>
      <c r="AE163" s="1131"/>
      <c r="AF163" s="1131"/>
      <c r="AG163" s="1131"/>
      <c r="AH163" s="1131"/>
      <c r="AI163" s="1131"/>
      <c r="AJ163" s="1131"/>
      <c r="AK163" s="1131"/>
      <c r="AL163" s="1131"/>
      <c r="AM163" s="1131"/>
      <c r="AN163" s="1131"/>
      <c r="AO163" s="1131"/>
      <c r="AP163" s="1131"/>
      <c r="AQ163" s="1131"/>
      <c r="AR163" s="1131"/>
      <c r="AS163" s="1131"/>
      <c r="AT163" s="1131"/>
      <c r="AU163" s="1131"/>
      <c r="AV163" s="1131"/>
      <c r="AW163" s="1131"/>
      <c r="AX163" s="1131"/>
      <c r="AY163" s="1131"/>
      <c r="AZ163" s="1131"/>
      <c r="BA163" s="1131"/>
      <c r="BB163" s="1131"/>
      <c r="BC163" s="1131"/>
      <c r="BD163" s="1131"/>
      <c r="BE163" s="1131"/>
      <c r="BF163" s="1131"/>
      <c r="BG163" s="1131"/>
      <c r="BH163" s="1131"/>
      <c r="BI163" s="1131"/>
      <c r="BJ163" s="1131"/>
      <c r="BK163" s="1131"/>
      <c r="BL163" s="1131"/>
      <c r="BM163" s="1131"/>
      <c r="BN163" s="1131"/>
      <c r="BO163" s="1131"/>
      <c r="BP163" s="1131"/>
      <c r="BQ163" s="1131"/>
      <c r="BR163" s="1131"/>
      <c r="BS163" s="1131"/>
      <c r="BT163" s="1131"/>
      <c r="BU163" s="1131"/>
      <c r="BV163" s="1131"/>
      <c r="BW163" s="1131"/>
      <c r="BX163" s="1131"/>
      <c r="BY163" s="1131"/>
      <c r="BZ163" s="1131"/>
      <c r="CA163" s="1131"/>
      <c r="CB163" s="1131"/>
      <c r="CC163" s="1131"/>
      <c r="CD163" s="1131"/>
      <c r="CE163" s="1131"/>
      <c r="CF163" s="1131"/>
      <c r="CG163" s="1131"/>
      <c r="CH163" s="1131"/>
      <c r="CI163" s="1131"/>
      <c r="CJ163" s="1131"/>
      <c r="CK163" s="1131"/>
      <c r="CL163" s="1131"/>
      <c r="CM163" s="1131"/>
      <c r="CN163" s="1131"/>
      <c r="CO163" s="1131"/>
      <c r="CP163" s="1131"/>
      <c r="CQ163" s="1131"/>
      <c r="CR163" s="1131"/>
      <c r="CS163" s="1131"/>
      <c r="CT163" s="1131"/>
      <c r="CU163" s="1131"/>
      <c r="CV163" s="1131"/>
      <c r="CW163" s="1131"/>
      <c r="CX163" s="1131"/>
      <c r="CY163" s="1131"/>
      <c r="CZ163" s="1131"/>
      <c r="DA163" s="1131"/>
      <c r="DB163" s="1131"/>
      <c r="DC163" s="1131"/>
      <c r="DD163" s="1131"/>
      <c r="DE163" s="1131"/>
      <c r="DF163" s="1131"/>
      <c r="DG163" s="1131"/>
      <c r="DH163" s="1131"/>
      <c r="DI163" s="1131"/>
      <c r="DJ163" s="1131"/>
      <c r="DK163" s="1131"/>
      <c r="DL163" s="1131"/>
      <c r="DM163" s="1131"/>
      <c r="DN163" s="1131"/>
      <c r="DO163" s="1131"/>
      <c r="DP163" s="1131"/>
      <c r="DQ163" s="1131"/>
      <c r="DR163" s="1131"/>
      <c r="DS163" s="1131"/>
      <c r="DT163" s="1131"/>
      <c r="DU163" s="1131"/>
      <c r="DV163" s="1131"/>
      <c r="DW163" s="1131"/>
      <c r="DX163" s="1131"/>
      <c r="DY163" s="1131"/>
      <c r="DZ163" s="1131"/>
      <c r="EA163" s="1131"/>
      <c r="EB163" s="1131"/>
      <c r="EC163" s="1131"/>
      <c r="ED163" s="1131"/>
      <c r="EE163" s="1131"/>
      <c r="EF163" s="1131"/>
      <c r="EG163" s="1131"/>
      <c r="EH163" s="1131"/>
      <c r="EI163" s="1131"/>
      <c r="EJ163" s="1131"/>
      <c r="EK163" s="1131"/>
      <c r="EL163" s="1131"/>
      <c r="EM163" s="1131"/>
      <c r="EN163" s="1131"/>
      <c r="EO163" s="1131"/>
      <c r="EP163" s="1131"/>
      <c r="EQ163" s="1131"/>
      <c r="ER163" s="1131"/>
      <c r="ES163" s="1131"/>
      <c r="ET163" s="1131"/>
      <c r="EU163" s="1131"/>
      <c r="EV163" s="1131"/>
      <c r="EW163" s="1131"/>
      <c r="EX163" s="1131"/>
      <c r="EY163" s="1131"/>
      <c r="EZ163" s="1131"/>
      <c r="FA163" s="1131"/>
      <c r="FB163" s="1131"/>
      <c r="FC163" s="1131"/>
      <c r="FD163" s="1131"/>
      <c r="FE163" s="1131"/>
      <c r="FF163" s="1131"/>
      <c r="FG163" s="1131"/>
      <c r="FH163" s="1131"/>
      <c r="FI163" s="1131"/>
      <c r="FJ163" s="1131"/>
      <c r="FK163" s="1131"/>
      <c r="FL163" s="1131"/>
      <c r="FM163" s="1131"/>
      <c r="FN163" s="1131"/>
      <c r="FO163" s="1131"/>
      <c r="FP163" s="1131"/>
      <c r="FQ163" s="1131"/>
      <c r="FR163" s="1131"/>
      <c r="FS163" s="1131"/>
      <c r="FT163" s="1131"/>
      <c r="FU163" s="1131"/>
      <c r="FV163" s="1131"/>
      <c r="FW163" s="1131"/>
      <c r="FX163" s="1131"/>
      <c r="FY163" s="1131"/>
      <c r="FZ163" s="1131"/>
      <c r="GA163" s="1131"/>
      <c r="GB163" s="1131"/>
      <c r="GC163" s="1131"/>
      <c r="GD163" s="1131"/>
      <c r="GE163" s="1131"/>
      <c r="GF163" s="1131"/>
      <c r="GG163" s="1131"/>
      <c r="GH163" s="1131"/>
      <c r="GI163" s="1131"/>
      <c r="GJ163" s="1131"/>
      <c r="GK163" s="1131"/>
      <c r="GL163" s="1131"/>
      <c r="GM163" s="1131"/>
      <c r="GN163" s="1131"/>
      <c r="GO163" s="1131"/>
      <c r="GP163" s="1131"/>
      <c r="GQ163" s="1131"/>
      <c r="GR163" s="1131"/>
      <c r="GS163" s="1131"/>
      <c r="GT163" s="1131"/>
      <c r="GU163" s="1131"/>
      <c r="GV163" s="1131"/>
      <c r="GW163" s="1131"/>
      <c r="GX163" s="1131"/>
      <c r="GY163" s="1131"/>
      <c r="GZ163" s="1131"/>
      <c r="HA163" s="1131"/>
      <c r="HB163" s="1131"/>
      <c r="HC163" s="1131"/>
      <c r="HD163" s="1131"/>
      <c r="HE163" s="1131"/>
      <c r="HF163" s="1131"/>
      <c r="HG163" s="1131"/>
      <c r="HH163" s="1131"/>
      <c r="HI163" s="1131"/>
      <c r="HJ163" s="1131"/>
      <c r="HK163" s="1131"/>
      <c r="HL163" s="1131"/>
      <c r="HM163" s="1131"/>
      <c r="HN163" s="1131"/>
      <c r="HO163" s="1131"/>
      <c r="HP163" s="1131"/>
      <c r="HQ163" s="1131"/>
      <c r="HR163" s="1131"/>
      <c r="HS163" s="1131"/>
      <c r="HT163" s="1131"/>
      <c r="HU163" s="1131"/>
      <c r="HV163" s="1131"/>
      <c r="HW163" s="1131"/>
      <c r="HX163" s="1131"/>
      <c r="HY163" s="1131"/>
      <c r="HZ163" s="1131"/>
      <c r="IA163" s="1131"/>
      <c r="IB163" s="1131"/>
      <c r="IC163" s="1131"/>
      <c r="ID163" s="1131"/>
      <c r="IE163" s="1131"/>
      <c r="IF163" s="1131"/>
      <c r="IG163" s="1131"/>
      <c r="IH163" s="1131"/>
      <c r="II163" s="1131"/>
      <c r="IJ163" s="1131"/>
      <c r="IK163" s="1131"/>
      <c r="IL163" s="1131"/>
      <c r="IM163" s="1131"/>
      <c r="IN163" s="1131"/>
      <c r="IO163" s="1131"/>
      <c r="IP163" s="1131"/>
      <c r="IQ163" s="1131"/>
      <c r="IR163" s="1131"/>
      <c r="IS163" s="1131"/>
      <c r="IT163" s="1131"/>
      <c r="IU163" s="1131"/>
      <c r="IV163" s="1131"/>
      <c r="IW163" s="1131"/>
      <c r="IX163" s="1131"/>
    </row>
    <row r="164" spans="1:258" s="33" customFormat="1" ht="16.5" customHeight="1" thickBot="1" x14ac:dyDescent="0.25">
      <c r="A164" s="1161"/>
      <c r="B164" s="1161"/>
      <c r="C164" s="1162"/>
      <c r="D164" s="1163"/>
      <c r="E164" s="1164"/>
      <c r="F164" s="1164"/>
      <c r="G164" s="1164"/>
      <c r="H164" s="1165"/>
      <c r="I164" s="1165"/>
      <c r="J164" s="1165"/>
      <c r="K164" s="1165"/>
      <c r="L164" s="1166"/>
      <c r="M164" s="1167"/>
      <c r="N164" s="1167"/>
      <c r="O164" s="733"/>
      <c r="P164" s="734"/>
      <c r="Q164" s="447"/>
      <c r="R164" s="2"/>
    </row>
    <row r="165" spans="1:258" s="528" customFormat="1" ht="27.95" customHeight="1" thickBot="1" x14ac:dyDescent="0.25">
      <c r="A165" s="571" t="s">
        <v>505</v>
      </c>
      <c r="B165" s="571" t="s">
        <v>506</v>
      </c>
      <c r="C165" s="1156"/>
      <c r="D165" s="571"/>
      <c r="E165" s="1156"/>
      <c r="F165" s="1156"/>
      <c r="G165" s="1157"/>
      <c r="H165" s="1168" t="s">
        <v>54</v>
      </c>
      <c r="I165" s="1118"/>
      <c r="J165" s="1118"/>
      <c r="K165" s="1118"/>
      <c r="L165" s="1169"/>
      <c r="M165" s="1167"/>
      <c r="N165" s="1167"/>
      <c r="O165" s="742"/>
      <c r="P165" s="743"/>
      <c r="Q165" s="527"/>
      <c r="R165" s="509"/>
    </row>
    <row r="166" spans="1:258" s="528" customFormat="1" ht="24.75" customHeight="1" thickBot="1" x14ac:dyDescent="0.25">
      <c r="A166" s="492" t="s">
        <v>504</v>
      </c>
      <c r="B166" s="485" t="s">
        <v>507</v>
      </c>
      <c r="C166" s="487" t="s">
        <v>130</v>
      </c>
      <c r="D166" s="657">
        <v>7377</v>
      </c>
      <c r="E166" s="658"/>
      <c r="F166" s="658"/>
      <c r="G166" s="846" t="s">
        <v>26</v>
      </c>
      <c r="H166" s="1125" t="str">
        <f>IF(SUM(H167:H171)=0," ",SUM(H167:H171))</f>
        <v xml:space="preserve"> </v>
      </c>
      <c r="I166" s="1118"/>
      <c r="J166" s="1118"/>
      <c r="K166" s="1118"/>
      <c r="L166" s="1169"/>
      <c r="M166" s="1167"/>
      <c r="N166" s="1167"/>
      <c r="O166" s="742"/>
      <c r="P166" s="743"/>
      <c r="Q166" s="527"/>
      <c r="R166" s="509"/>
    </row>
    <row r="167" spans="1:258" s="528" customFormat="1" ht="21" customHeight="1" x14ac:dyDescent="0.2">
      <c r="A167" s="1199" t="s">
        <v>517</v>
      </c>
      <c r="B167" s="1200" t="s">
        <v>509</v>
      </c>
      <c r="C167" s="506" t="s">
        <v>130</v>
      </c>
      <c r="D167" s="1201">
        <v>73</v>
      </c>
      <c r="E167" s="1202"/>
      <c r="F167" s="1202"/>
      <c r="G167" s="648" t="s">
        <v>26</v>
      </c>
      <c r="H167" s="1330"/>
      <c r="I167" s="1118"/>
      <c r="J167" s="1118"/>
      <c r="K167" s="1118"/>
      <c r="L167" s="1169"/>
      <c r="M167" s="1167"/>
      <c r="N167" s="1167"/>
      <c r="O167" s="742"/>
      <c r="P167" s="743"/>
      <c r="Q167" s="527"/>
      <c r="R167" s="509"/>
    </row>
    <row r="168" spans="1:258" s="528" customFormat="1" ht="24.75" customHeight="1" x14ac:dyDescent="0.2">
      <c r="A168" s="660" t="s">
        <v>518</v>
      </c>
      <c r="B168" s="1198" t="s">
        <v>510</v>
      </c>
      <c r="C168" s="888" t="s">
        <v>130</v>
      </c>
      <c r="D168" s="1203">
        <v>74</v>
      </c>
      <c r="E168" s="1204"/>
      <c r="F168" s="1204"/>
      <c r="G168" s="655" t="s">
        <v>26</v>
      </c>
      <c r="H168" s="1331"/>
      <c r="I168" s="1118"/>
      <c r="J168" s="1118"/>
      <c r="K168" s="1118"/>
      <c r="L168" s="1169"/>
      <c r="M168" s="1167"/>
      <c r="N168" s="1167"/>
      <c r="O168" s="742"/>
      <c r="P168" s="743"/>
      <c r="Q168" s="527"/>
      <c r="R168" s="509"/>
    </row>
    <row r="169" spans="1:258" s="528" customFormat="1" ht="25.5" customHeight="1" x14ac:dyDescent="0.2">
      <c r="A169" s="660" t="s">
        <v>519</v>
      </c>
      <c r="B169" s="1198" t="s">
        <v>511</v>
      </c>
      <c r="C169" s="888" t="s">
        <v>130</v>
      </c>
      <c r="D169" s="1203">
        <v>75</v>
      </c>
      <c r="E169" s="1204"/>
      <c r="F169" s="1204"/>
      <c r="G169" s="655" t="s">
        <v>26</v>
      </c>
      <c r="H169" s="1331"/>
      <c r="I169" s="1118"/>
      <c r="J169" s="1118"/>
      <c r="K169" s="1118"/>
      <c r="L169" s="1169"/>
      <c r="M169" s="1167"/>
      <c r="N169" s="1167"/>
      <c r="O169" s="742"/>
      <c r="P169" s="743"/>
      <c r="Q169" s="527"/>
      <c r="R169" s="509"/>
    </row>
    <row r="170" spans="1:258" s="528" customFormat="1" ht="48" customHeight="1" x14ac:dyDescent="0.2">
      <c r="A170" s="660" t="s">
        <v>520</v>
      </c>
      <c r="B170" s="1198" t="s">
        <v>516</v>
      </c>
      <c r="C170" s="888" t="s">
        <v>130</v>
      </c>
      <c r="D170" s="1203">
        <v>76</v>
      </c>
      <c r="E170" s="1204"/>
      <c r="F170" s="1204"/>
      <c r="G170" s="655" t="s">
        <v>26</v>
      </c>
      <c r="H170" s="1331"/>
      <c r="I170" s="1118"/>
      <c r="J170" s="1118"/>
      <c r="K170" s="1118"/>
      <c r="L170" s="1169"/>
      <c r="M170" s="1167"/>
      <c r="N170" s="1167"/>
      <c r="O170" s="742"/>
      <c r="P170" s="743"/>
      <c r="Q170" s="527"/>
      <c r="R170" s="509"/>
    </row>
    <row r="171" spans="1:258" s="528" customFormat="1" ht="20.25" customHeight="1" thickBot="1" x14ac:dyDescent="0.25">
      <c r="A171" s="908" t="s">
        <v>521</v>
      </c>
      <c r="B171" s="905" t="s">
        <v>508</v>
      </c>
      <c r="C171" s="555" t="s">
        <v>130</v>
      </c>
      <c r="D171" s="1205">
        <v>77</v>
      </c>
      <c r="E171" s="1206"/>
      <c r="F171" s="1206"/>
      <c r="G171" s="852" t="s">
        <v>26</v>
      </c>
      <c r="H171" s="1332"/>
      <c r="I171" s="1118"/>
      <c r="J171" s="1118"/>
      <c r="K171" s="1118"/>
      <c r="L171" s="1169"/>
      <c r="M171" s="1167"/>
      <c r="N171" s="1167"/>
      <c r="O171" s="742"/>
      <c r="P171" s="743"/>
      <c r="Q171" s="527"/>
      <c r="R171" s="509"/>
    </row>
    <row r="172" spans="1:258" s="528" customFormat="1" ht="16.5" customHeight="1" x14ac:dyDescent="0.2">
      <c r="A172" s="1086"/>
      <c r="B172" s="1086"/>
      <c r="C172" s="1087"/>
      <c r="D172" s="1088"/>
      <c r="E172" s="1089"/>
      <c r="F172" s="1089"/>
      <c r="G172" s="1089"/>
      <c r="H172" s="525"/>
      <c r="I172" s="525"/>
      <c r="J172" s="525"/>
      <c r="K172" s="525"/>
      <c r="L172" s="526"/>
      <c r="M172" s="785"/>
      <c r="N172" s="785"/>
      <c r="O172" s="742"/>
      <c r="P172" s="743"/>
      <c r="Q172" s="527"/>
      <c r="R172" s="509"/>
    </row>
    <row r="173" spans="1:258" s="528" customFormat="1" ht="16.5" customHeight="1" x14ac:dyDescent="0.2">
      <c r="A173" s="1086"/>
      <c r="B173" s="1086"/>
      <c r="C173" s="1087"/>
      <c r="D173" s="1088"/>
      <c r="E173" s="1089"/>
      <c r="F173" s="1089"/>
      <c r="G173" s="1089"/>
      <c r="H173" s="525"/>
      <c r="I173" s="525"/>
      <c r="J173" s="525"/>
      <c r="K173" s="525"/>
      <c r="L173" s="526"/>
      <c r="M173" s="785"/>
      <c r="N173" s="785"/>
      <c r="O173" s="742"/>
      <c r="P173" s="743"/>
      <c r="Q173" s="527"/>
      <c r="R173" s="509"/>
    </row>
    <row r="174" spans="1:258" ht="27" customHeight="1" x14ac:dyDescent="0.2">
      <c r="A174" s="203" t="s">
        <v>143</v>
      </c>
      <c r="B174" s="203" t="s">
        <v>144</v>
      </c>
      <c r="C174" s="204"/>
      <c r="D174" s="203"/>
      <c r="E174" s="204"/>
      <c r="F174" s="204"/>
      <c r="G174" s="205"/>
      <c r="H174" s="276"/>
      <c r="I174" s="276"/>
      <c r="J174" s="276"/>
      <c r="K174" s="276"/>
      <c r="L174" s="277"/>
      <c r="M174" s="785"/>
      <c r="N174" s="785"/>
    </row>
    <row r="175" spans="1:258" ht="16.5" customHeight="1" thickBot="1" x14ac:dyDescent="0.25">
      <c r="G175" s="98"/>
      <c r="H175" s="304"/>
      <c r="I175" s="304"/>
      <c r="J175" s="73"/>
      <c r="K175" s="73"/>
      <c r="M175" s="774"/>
      <c r="N175" s="774"/>
    </row>
    <row r="176" spans="1:258" ht="30" customHeight="1" thickBot="1" x14ac:dyDescent="0.25">
      <c r="A176" s="210" t="s">
        <v>145</v>
      </c>
      <c r="B176" s="210" t="s">
        <v>146</v>
      </c>
      <c r="C176" s="211"/>
      <c r="D176" s="210"/>
      <c r="E176" s="211"/>
      <c r="F176" s="211"/>
      <c r="G176" s="212"/>
      <c r="H176" s="129" t="s">
        <v>54</v>
      </c>
      <c r="I176" s="128" t="s">
        <v>55</v>
      </c>
      <c r="J176" s="128" t="s">
        <v>56</v>
      </c>
      <c r="K176" s="83"/>
      <c r="L176" s="278"/>
      <c r="M176" s="786"/>
      <c r="N176" s="786"/>
    </row>
    <row r="177" spans="1:17" s="99" customFormat="1" ht="15.75" customHeight="1" x14ac:dyDescent="0.2">
      <c r="A177" s="1291" t="s">
        <v>555</v>
      </c>
      <c r="B177" s="505" t="s">
        <v>294</v>
      </c>
      <c r="C177" s="506" t="s">
        <v>130</v>
      </c>
      <c r="D177" s="522">
        <v>23</v>
      </c>
      <c r="E177" s="507" t="s">
        <v>29</v>
      </c>
      <c r="F177" s="899"/>
      <c r="G177" s="903" t="s">
        <v>26</v>
      </c>
      <c r="H177" s="839"/>
      <c r="I177" s="839"/>
      <c r="J177" s="833"/>
      <c r="K177" s="288"/>
      <c r="L177" s="306"/>
      <c r="M177" s="788"/>
      <c r="N177" s="788"/>
      <c r="O177" s="715"/>
      <c r="P177" s="716"/>
      <c r="Q177" s="439"/>
    </row>
    <row r="178" spans="1:17" s="99" customFormat="1" ht="15.75" customHeight="1" thickBot="1" x14ac:dyDescent="0.25">
      <c r="A178" s="900" t="s">
        <v>556</v>
      </c>
      <c r="B178" s="900" t="s">
        <v>295</v>
      </c>
      <c r="C178" s="866" t="s">
        <v>130</v>
      </c>
      <c r="D178" s="901">
        <v>23</v>
      </c>
      <c r="E178" s="868" t="s">
        <v>29</v>
      </c>
      <c r="F178" s="902">
        <v>4</v>
      </c>
      <c r="G178" s="904" t="s">
        <v>26</v>
      </c>
      <c r="H178" s="834"/>
      <c r="I178" s="835"/>
      <c r="J178" s="836"/>
      <c r="K178" s="83"/>
      <c r="L178" s="278"/>
      <c r="M178" s="786"/>
      <c r="N178" s="786"/>
      <c r="O178" s="715"/>
      <c r="P178" s="716"/>
      <c r="Q178" s="439"/>
    </row>
    <row r="179" spans="1:17" s="456" customFormat="1" ht="15.75" customHeight="1" thickBot="1" x14ac:dyDescent="0.25">
      <c r="A179" s="464" t="s">
        <v>554</v>
      </c>
      <c r="B179" s="503" t="s">
        <v>316</v>
      </c>
      <c r="C179" s="504" t="s">
        <v>130</v>
      </c>
      <c r="D179" s="523">
        <v>23</v>
      </c>
      <c r="E179" s="458"/>
      <c r="F179" s="459"/>
      <c r="G179" s="502" t="s">
        <v>26</v>
      </c>
      <c r="H179" s="1120" t="str">
        <f>IF(OBS_CA_23.b_TOTAL+OBS_CA_23.b.4_TOTAL=0," ",OBS_CA_23.b_TOTAL+OBS_CA_23.b.4_TOTAL)</f>
        <v xml:space="preserve"> </v>
      </c>
      <c r="I179" s="1120" t="str">
        <f>IF(OBS_CA_23.b_GP+OBS_CA_23.b.4_GP=0," ",OBS_CA_23.b_GP+OBS_CA_23.b.4_GP)</f>
        <v xml:space="preserve"> </v>
      </c>
      <c r="J179" s="1120" t="str">
        <f>IF(OBS_CA_23.b_ENT+OBS_CA_23.b.4_ENT=0," ",OBS_CA_23.b_ENT+OBS_CA_23.b.4_ENT)</f>
        <v xml:space="preserve"> </v>
      </c>
      <c r="K179" s="83"/>
      <c r="L179" s="460"/>
      <c r="M179" s="786"/>
      <c r="N179" s="786"/>
      <c r="O179" s="726"/>
      <c r="P179" s="727"/>
      <c r="Q179" s="455"/>
    </row>
    <row r="180" spans="1:17" s="456" customFormat="1" ht="15.75" customHeight="1" x14ac:dyDescent="0.2">
      <c r="A180" s="1037" t="s">
        <v>335</v>
      </c>
      <c r="B180" s="551" t="s">
        <v>343</v>
      </c>
      <c r="C180" s="506" t="s">
        <v>130</v>
      </c>
      <c r="D180" s="522">
        <v>23</v>
      </c>
      <c r="E180" s="507" t="s">
        <v>317</v>
      </c>
      <c r="F180" s="552"/>
      <c r="G180" s="553" t="s">
        <v>26</v>
      </c>
      <c r="H180" s="517"/>
      <c r="I180" s="517"/>
      <c r="J180" s="591"/>
      <c r="K180" s="83"/>
      <c r="L180" s="460"/>
      <c r="M180" s="786"/>
      <c r="N180" s="786"/>
      <c r="O180" s="726"/>
      <c r="P180" s="727"/>
      <c r="Q180" s="455"/>
    </row>
    <row r="181" spans="1:17" s="456" customFormat="1" ht="15.75" customHeight="1" thickBot="1" x14ac:dyDescent="0.25">
      <c r="A181" s="1038" t="s">
        <v>334</v>
      </c>
      <c r="B181" s="554" t="s">
        <v>344</v>
      </c>
      <c r="C181" s="555" t="s">
        <v>130</v>
      </c>
      <c r="D181" s="556">
        <v>23</v>
      </c>
      <c r="E181" s="557" t="s">
        <v>301</v>
      </c>
      <c r="F181" s="558"/>
      <c r="G181" s="559" t="s">
        <v>26</v>
      </c>
      <c r="H181" s="461"/>
      <c r="I181" s="461"/>
      <c r="J181" s="592"/>
      <c r="K181" s="83"/>
      <c r="L181" s="460"/>
      <c r="M181" s="786"/>
      <c r="N181" s="786"/>
      <c r="O181" s="726"/>
      <c r="P181" s="727"/>
      <c r="Q181" s="455"/>
    </row>
    <row r="182" spans="1:17" s="99" customFormat="1" ht="15.75" customHeight="1" x14ac:dyDescent="0.2">
      <c r="A182" s="299"/>
      <c r="B182" s="465"/>
      <c r="C182" s="79"/>
      <c r="E182" s="79"/>
      <c r="F182" s="79"/>
      <c r="G182" s="307"/>
      <c r="H182" s="288"/>
      <c r="I182" s="288"/>
      <c r="J182" s="288"/>
      <c r="K182" s="73"/>
      <c r="L182" s="218">
        <f>H177-I177-J177</f>
        <v>0</v>
      </c>
      <c r="M182" s="782"/>
      <c r="N182" s="782"/>
      <c r="O182" s="715"/>
      <c r="P182" s="716"/>
      <c r="Q182" s="439"/>
    </row>
    <row r="183" spans="1:17" s="99" customFormat="1" ht="15.75" customHeight="1" thickBot="1" x14ac:dyDescent="0.25">
      <c r="A183" s="299"/>
      <c r="B183" s="299"/>
      <c r="C183" s="79"/>
      <c r="E183" s="79"/>
      <c r="F183" s="79"/>
      <c r="G183" s="307"/>
      <c r="H183" s="288"/>
      <c r="I183" s="288"/>
      <c r="J183" s="288"/>
      <c r="K183" s="73"/>
      <c r="L183" s="161"/>
      <c r="M183" s="778"/>
      <c r="N183" s="778"/>
      <c r="O183" s="715"/>
      <c r="P183" s="716"/>
      <c r="Q183" s="439"/>
    </row>
    <row r="184" spans="1:17" s="99" customFormat="1" ht="29.25" customHeight="1" thickBot="1" x14ac:dyDescent="0.25">
      <c r="A184" s="210" t="s">
        <v>147</v>
      </c>
      <c r="B184" s="210" t="s">
        <v>148</v>
      </c>
      <c r="C184" s="211"/>
      <c r="D184" s="210"/>
      <c r="E184" s="211"/>
      <c r="F184" s="211"/>
      <c r="G184" s="212"/>
      <c r="H184" s="308" t="s">
        <v>149</v>
      </c>
      <c r="I184" s="128" t="s">
        <v>55</v>
      </c>
      <c r="J184" s="128" t="s">
        <v>56</v>
      </c>
      <c r="K184" s="83"/>
      <c r="L184" s="278"/>
      <c r="M184" s="786"/>
      <c r="N184" s="786"/>
      <c r="O184" s="715"/>
      <c r="P184" s="716"/>
      <c r="Q184" s="439"/>
    </row>
    <row r="185" spans="1:17" s="99" customFormat="1" ht="15.75" customHeight="1" thickBot="1" x14ac:dyDescent="0.25">
      <c r="A185" s="485" t="s">
        <v>443</v>
      </c>
      <c r="B185" s="485" t="s">
        <v>384</v>
      </c>
      <c r="C185" s="263" t="s">
        <v>130</v>
      </c>
      <c r="D185" s="122">
        <v>24</v>
      </c>
      <c r="E185" s="182"/>
      <c r="F185" s="182"/>
      <c r="G185" s="96" t="s">
        <v>26</v>
      </c>
      <c r="H185" s="97"/>
      <c r="I185" s="97"/>
      <c r="J185" s="97"/>
      <c r="K185" s="73"/>
      <c r="L185" s="594"/>
      <c r="M185" s="789"/>
      <c r="N185" s="789"/>
      <c r="O185" s="715"/>
      <c r="P185" s="716"/>
      <c r="Q185" s="439"/>
    </row>
    <row r="186" spans="1:17" ht="32.25" customHeight="1" x14ac:dyDescent="0.2">
      <c r="A186" s="260" t="s">
        <v>150</v>
      </c>
      <c r="B186" s="1316" t="s">
        <v>151</v>
      </c>
      <c r="C186" s="1317"/>
      <c r="D186" s="1317"/>
      <c r="E186" s="1317"/>
      <c r="F186" s="1317"/>
      <c r="G186" s="1318"/>
      <c r="H186" s="252"/>
      <c r="I186" s="73"/>
      <c r="J186" s="73"/>
      <c r="K186" s="73"/>
      <c r="M186" s="774"/>
      <c r="N186" s="774"/>
    </row>
    <row r="187" spans="1:17" ht="20.25" customHeight="1" thickBot="1" x14ac:dyDescent="0.25">
      <c r="G187" s="98"/>
      <c r="H187" s="73"/>
      <c r="I187" s="73"/>
      <c r="J187" s="73"/>
      <c r="K187" s="73"/>
      <c r="M187" s="774"/>
      <c r="N187" s="774"/>
    </row>
    <row r="188" spans="1:17" ht="27" customHeight="1" thickBot="1" x14ac:dyDescent="0.25">
      <c r="A188" s="203" t="s">
        <v>152</v>
      </c>
      <c r="B188" s="203" t="s">
        <v>153</v>
      </c>
      <c r="C188" s="204"/>
      <c r="D188" s="203"/>
      <c r="E188" s="204"/>
      <c r="F188" s="204"/>
      <c r="G188" s="205"/>
      <c r="H188" s="308" t="s">
        <v>149</v>
      </c>
      <c r="I188" s="83"/>
      <c r="J188" s="118"/>
      <c r="K188" s="118"/>
      <c r="M188" s="774"/>
      <c r="N188" s="774"/>
    </row>
    <row r="189" spans="1:17" ht="44.1" customHeight="1" thickBot="1" x14ac:dyDescent="0.25">
      <c r="A189" s="492" t="s">
        <v>532</v>
      </c>
      <c r="B189" s="492" t="s">
        <v>531</v>
      </c>
      <c r="C189" s="487" t="s">
        <v>130</v>
      </c>
      <c r="D189" s="488">
        <v>26</v>
      </c>
      <c r="E189" s="489" t="s">
        <v>28</v>
      </c>
      <c r="F189" s="658"/>
      <c r="G189" s="846" t="s">
        <v>26</v>
      </c>
      <c r="H189" s="840" t="str">
        <f>IF(H190+H191+H192=0,"",H190+H191+H192)</f>
        <v/>
      </c>
      <c r="I189" s="83"/>
      <c r="J189" s="73"/>
      <c r="K189" s="73"/>
      <c r="M189" s="774"/>
      <c r="N189" s="774"/>
    </row>
    <row r="190" spans="1:17" ht="15.75" customHeight="1" x14ac:dyDescent="0.2">
      <c r="A190" s="1197" t="s">
        <v>533</v>
      </c>
      <c r="B190" s="1197" t="s">
        <v>536</v>
      </c>
      <c r="C190" s="848" t="s">
        <v>130</v>
      </c>
      <c r="D190" s="849">
        <v>26</v>
      </c>
      <c r="E190" s="651" t="s">
        <v>28</v>
      </c>
      <c r="F190" s="906">
        <v>1</v>
      </c>
      <c r="G190" s="652" t="s">
        <v>26</v>
      </c>
      <c r="H190" s="838"/>
      <c r="I190" s="73"/>
      <c r="J190" s="73"/>
      <c r="K190" s="73"/>
      <c r="M190" s="774"/>
      <c r="N190" s="774"/>
    </row>
    <row r="191" spans="1:17" ht="32.25" customHeight="1" x14ac:dyDescent="0.2">
      <c r="A191" s="1198" t="s">
        <v>534</v>
      </c>
      <c r="B191" s="1198" t="s">
        <v>546</v>
      </c>
      <c r="C191" s="888" t="s">
        <v>130</v>
      </c>
      <c r="D191" s="889">
        <v>26</v>
      </c>
      <c r="E191" s="654" t="s">
        <v>28</v>
      </c>
      <c r="F191" s="907">
        <v>2</v>
      </c>
      <c r="G191" s="655" t="s">
        <v>26</v>
      </c>
      <c r="H191" s="837"/>
      <c r="I191" s="73"/>
      <c r="J191" s="73"/>
      <c r="K191" s="73"/>
      <c r="M191" s="774"/>
      <c r="N191" s="774"/>
      <c r="P191" s="718"/>
    </row>
    <row r="192" spans="1:17" ht="31.5" customHeight="1" thickBot="1" x14ac:dyDescent="0.25">
      <c r="A192" s="905" t="s">
        <v>535</v>
      </c>
      <c r="B192" s="905" t="s">
        <v>547</v>
      </c>
      <c r="C192" s="555" t="s">
        <v>130</v>
      </c>
      <c r="D192" s="851">
        <v>26</v>
      </c>
      <c r="E192" s="557" t="s">
        <v>28</v>
      </c>
      <c r="F192" s="558">
        <v>3</v>
      </c>
      <c r="G192" s="852" t="s">
        <v>26</v>
      </c>
      <c r="H192" s="832"/>
      <c r="I192" s="73"/>
      <c r="J192" s="73"/>
      <c r="M192" s="774"/>
      <c r="N192" s="774"/>
    </row>
    <row r="193" spans="1:18" ht="67.5" customHeight="1" x14ac:dyDescent="0.2">
      <c r="A193" s="529" t="s">
        <v>524</v>
      </c>
      <c r="B193" s="1218" t="s">
        <v>548</v>
      </c>
      <c r="G193" s="98"/>
      <c r="I193" s="73"/>
      <c r="J193" s="73"/>
      <c r="K193" s="73"/>
      <c r="M193" s="774"/>
      <c r="N193" s="774"/>
    </row>
    <row r="194" spans="1:18" ht="15.75" customHeight="1" x14ac:dyDescent="0.2">
      <c r="A194" s="299"/>
      <c r="B194" s="299"/>
      <c r="G194" s="98"/>
      <c r="H194" s="252" t="e">
        <f>H189-SUM(H190:H192)</f>
        <v>#VALUE!</v>
      </c>
      <c r="I194" s="73"/>
      <c r="J194" s="73"/>
      <c r="K194" s="73"/>
      <c r="M194" s="774"/>
      <c r="N194" s="774"/>
    </row>
    <row r="195" spans="1:18" ht="15.75" customHeight="1" thickBot="1" x14ac:dyDescent="0.25">
      <c r="G195" s="98"/>
      <c r="H195" s="124"/>
      <c r="I195" s="73"/>
      <c r="J195" s="73"/>
      <c r="K195" s="73"/>
      <c r="M195" s="774"/>
      <c r="N195" s="774"/>
    </row>
    <row r="196" spans="1:18" ht="25.5" customHeight="1" thickBot="1" x14ac:dyDescent="0.25">
      <c r="A196" s="311" t="s">
        <v>155</v>
      </c>
      <c r="B196" s="311" t="s">
        <v>156</v>
      </c>
      <c r="C196" s="311"/>
      <c r="D196" s="311"/>
      <c r="E196" s="311"/>
      <c r="F196" s="311"/>
      <c r="G196" s="311"/>
      <c r="H196" s="129" t="s">
        <v>54</v>
      </c>
      <c r="I196" s="73"/>
      <c r="J196" s="73"/>
      <c r="K196" s="73"/>
      <c r="M196" s="774"/>
      <c r="N196" s="774"/>
    </row>
    <row r="197" spans="1:18" ht="25.5" customHeight="1" thickBot="1" x14ac:dyDescent="0.25">
      <c r="A197" s="92" t="s">
        <v>157</v>
      </c>
      <c r="B197" s="92" t="s">
        <v>158</v>
      </c>
      <c r="C197" s="263" t="s">
        <v>130</v>
      </c>
      <c r="D197" s="122">
        <v>26</v>
      </c>
      <c r="E197" s="95" t="s">
        <v>29</v>
      </c>
      <c r="F197" s="95"/>
      <c r="G197" s="96" t="s">
        <v>26</v>
      </c>
      <c r="H197" s="258"/>
      <c r="I197" s="73"/>
      <c r="J197" s="73"/>
      <c r="K197" s="73"/>
      <c r="M197" s="774"/>
      <c r="N197" s="774"/>
    </row>
    <row r="198" spans="1:18" ht="30" customHeight="1" thickBot="1" x14ac:dyDescent="0.25">
      <c r="A198" s="1" t="s">
        <v>154</v>
      </c>
      <c r="B198" s="1"/>
      <c r="G198" s="98"/>
      <c r="H198" s="73"/>
      <c r="I198" s="73"/>
      <c r="J198" s="73"/>
      <c r="K198" s="73"/>
      <c r="M198" s="774"/>
      <c r="N198" s="774"/>
    </row>
    <row r="199" spans="1:18" ht="25.5" customHeight="1" thickBot="1" x14ac:dyDescent="0.25">
      <c r="A199" s="462" t="s">
        <v>336</v>
      </c>
      <c r="B199" s="462" t="s">
        <v>434</v>
      </c>
      <c r="C199" s="313"/>
      <c r="D199" s="312"/>
      <c r="E199" s="313"/>
      <c r="F199" s="313"/>
      <c r="G199" s="314"/>
      <c r="H199" s="129" t="s">
        <v>54</v>
      </c>
      <c r="I199" s="179"/>
      <c r="J199" s="304"/>
      <c r="K199" s="304"/>
      <c r="M199" s="774"/>
      <c r="N199" s="774"/>
    </row>
    <row r="200" spans="1:18" s="33" customFormat="1" ht="21" customHeight="1" thickBot="1" x14ac:dyDescent="0.25">
      <c r="A200" s="645" t="s">
        <v>337</v>
      </c>
      <c r="B200" s="464" t="s">
        <v>283</v>
      </c>
      <c r="C200" s="561" t="s">
        <v>130</v>
      </c>
      <c r="D200" s="562">
        <v>5152</v>
      </c>
      <c r="E200" s="95"/>
      <c r="F200" s="489" t="s">
        <v>113</v>
      </c>
      <c r="G200" s="96" t="s">
        <v>26</v>
      </c>
      <c r="H200" s="563"/>
      <c r="I200" s="463"/>
      <c r="J200" s="276"/>
      <c r="K200" s="276"/>
      <c r="L200" s="277"/>
      <c r="M200" s="785"/>
      <c r="N200" s="785"/>
      <c r="O200" s="733"/>
      <c r="P200" s="734"/>
      <c r="Q200" s="447"/>
      <c r="R200" s="2"/>
    </row>
    <row r="201" spans="1:18" s="528" customFormat="1" ht="16.5" customHeight="1" x14ac:dyDescent="0.2">
      <c r="A201" s="465" t="s">
        <v>522</v>
      </c>
      <c r="B201" s="465" t="s">
        <v>523</v>
      </c>
      <c r="C201" s="478"/>
      <c r="D201" s="479"/>
      <c r="E201" s="481"/>
      <c r="F201" s="481"/>
      <c r="G201" s="524"/>
      <c r="H201" s="483"/>
      <c r="I201" s="463"/>
      <c r="J201" s="525"/>
      <c r="K201" s="525"/>
      <c r="L201" s="526"/>
      <c r="M201" s="785"/>
      <c r="N201" s="785"/>
      <c r="O201" s="742"/>
      <c r="P201" s="743"/>
      <c r="Q201" s="527"/>
      <c r="R201" s="509"/>
    </row>
    <row r="202" spans="1:18" s="99" customFormat="1" ht="8.1" customHeight="1" x14ac:dyDescent="0.2">
      <c r="C202" s="98"/>
      <c r="D202" s="266"/>
      <c r="E202" s="267"/>
      <c r="F202" s="267"/>
      <c r="G202" s="98"/>
      <c r="H202" s="124"/>
      <c r="I202" s="124"/>
      <c r="J202" s="73"/>
      <c r="K202" s="73"/>
      <c r="L202" s="306"/>
      <c r="M202" s="788"/>
      <c r="N202" s="788"/>
      <c r="O202" s="715"/>
      <c r="P202" s="716"/>
      <c r="Q202" s="439"/>
    </row>
    <row r="203" spans="1:18" s="99" customFormat="1" ht="15.75" customHeight="1" thickBot="1" x14ac:dyDescent="0.25">
      <c r="A203" s="315"/>
      <c r="B203" s="315"/>
      <c r="C203" s="98"/>
      <c r="D203" s="266"/>
      <c r="E203" s="267"/>
      <c r="F203" s="267"/>
      <c r="G203" s="98"/>
      <c r="H203" s="124"/>
      <c r="I203" s="124"/>
      <c r="J203" s="73"/>
      <c r="K203" s="73"/>
      <c r="L203" s="306"/>
      <c r="M203" s="788"/>
      <c r="N203" s="788"/>
      <c r="O203" s="715"/>
      <c r="P203" s="716"/>
      <c r="Q203" s="439"/>
    </row>
    <row r="204" spans="1:18" s="99" customFormat="1" ht="20.100000000000001" customHeight="1" thickBot="1" x14ac:dyDescent="0.25">
      <c r="A204" s="929" t="s">
        <v>473</v>
      </c>
      <c r="B204" s="929" t="s">
        <v>474</v>
      </c>
      <c r="C204" s="316"/>
      <c r="D204" s="317"/>
      <c r="E204" s="269"/>
      <c r="F204" s="269"/>
      <c r="G204" s="316"/>
      <c r="H204" s="318"/>
      <c r="I204" s="318"/>
      <c r="J204" s="319"/>
      <c r="K204" s="319"/>
      <c r="L204" s="320"/>
      <c r="M204" s="790"/>
      <c r="N204" s="790"/>
      <c r="O204" s="715"/>
      <c r="P204" s="716"/>
      <c r="Q204" s="439"/>
    </row>
    <row r="205" spans="1:18" s="99" customFormat="1" ht="15.75" customHeight="1" thickBot="1" x14ac:dyDescent="0.25">
      <c r="A205" s="273"/>
      <c r="B205" s="273"/>
      <c r="C205" s="98"/>
      <c r="D205" s="266"/>
      <c r="E205" s="267"/>
      <c r="F205" s="267"/>
      <c r="G205" s="98"/>
      <c r="H205" s="124"/>
      <c r="I205" s="124"/>
      <c r="J205" s="73"/>
      <c r="K205" s="73"/>
      <c r="L205" s="306"/>
      <c r="M205" s="788"/>
      <c r="N205" s="788"/>
      <c r="O205" s="715"/>
      <c r="P205" s="716"/>
      <c r="Q205" s="439"/>
    </row>
    <row r="206" spans="1:18" ht="27" customHeight="1" thickBot="1" x14ac:dyDescent="0.25">
      <c r="A206" s="321" t="s">
        <v>159</v>
      </c>
      <c r="B206" s="321" t="s">
        <v>160</v>
      </c>
      <c r="C206" s="322"/>
      <c r="D206" s="322"/>
      <c r="E206" s="322"/>
      <c r="F206" s="322"/>
      <c r="G206" s="322"/>
      <c r="H206" s="308" t="s">
        <v>149</v>
      </c>
      <c r="I206" s="308" t="s">
        <v>161</v>
      </c>
      <c r="J206" s="73"/>
      <c r="K206" s="73"/>
      <c r="L206" s="306"/>
      <c r="M206" s="788"/>
      <c r="N206" s="788"/>
    </row>
    <row r="207" spans="1:18" ht="15.75" customHeight="1" x14ac:dyDescent="0.2">
      <c r="A207" s="100" t="s">
        <v>162</v>
      </c>
      <c r="B207" s="100" t="s">
        <v>163</v>
      </c>
      <c r="C207" s="68"/>
      <c r="D207" s="1214">
        <v>81</v>
      </c>
      <c r="E207" s="70"/>
      <c r="F207" s="70"/>
      <c r="G207" s="71"/>
      <c r="H207" s="323"/>
      <c r="I207" s="81"/>
      <c r="J207" s="124"/>
      <c r="K207" s="82"/>
      <c r="L207" s="161"/>
      <c r="M207" s="778"/>
      <c r="N207" s="778"/>
      <c r="O207" s="726"/>
      <c r="P207" s="727"/>
    </row>
    <row r="208" spans="1:18" ht="15.75" customHeight="1" x14ac:dyDescent="0.2">
      <c r="A208" s="233" t="s">
        <v>164</v>
      </c>
      <c r="B208" s="233" t="s">
        <v>338</v>
      </c>
      <c r="C208" s="324"/>
      <c r="D208" s="1215">
        <v>81</v>
      </c>
      <c r="E208" s="230" t="s">
        <v>93</v>
      </c>
      <c r="F208" s="230"/>
      <c r="G208" s="280"/>
      <c r="H208" s="326"/>
      <c r="I208" s="231"/>
      <c r="J208" s="73"/>
      <c r="K208" s="73"/>
      <c r="M208" s="774"/>
      <c r="N208" s="774"/>
      <c r="O208" s="744"/>
      <c r="P208" s="745"/>
    </row>
    <row r="209" spans="1:258" ht="15.75" customHeight="1" thickBot="1" x14ac:dyDescent="0.25">
      <c r="A209" s="572" t="s">
        <v>340</v>
      </c>
      <c r="B209" s="572" t="s">
        <v>339</v>
      </c>
      <c r="C209" s="90"/>
      <c r="D209" s="1216">
        <v>82</v>
      </c>
      <c r="E209" s="76"/>
      <c r="F209" s="76"/>
      <c r="G209" s="77"/>
      <c r="H209" s="294"/>
      <c r="I209" s="296"/>
      <c r="J209" s="73"/>
      <c r="K209" s="73"/>
      <c r="M209" s="774"/>
      <c r="N209" s="774"/>
      <c r="O209" s="746"/>
      <c r="P209" s="745"/>
    </row>
    <row r="210" spans="1:258" ht="16.5" customHeight="1" thickBot="1" x14ac:dyDescent="0.25">
      <c r="A210" s="105" t="s">
        <v>165</v>
      </c>
      <c r="B210" s="105" t="s">
        <v>166</v>
      </c>
      <c r="C210" s="171"/>
      <c r="D210" s="1217">
        <v>8182</v>
      </c>
      <c r="E210" s="182"/>
      <c r="F210" s="182"/>
      <c r="G210" s="131"/>
      <c r="H210" s="97" t="str">
        <f>IF(H209+H207=0," ",H209+H207)</f>
        <v xml:space="preserve"> </v>
      </c>
      <c r="I210" s="97" t="str">
        <f>IF(I209+I207=0," ",I209+I207)</f>
        <v xml:space="preserve"> </v>
      </c>
      <c r="J210" s="252">
        <f>H207+H209</f>
        <v>0</v>
      </c>
      <c r="K210" s="82"/>
      <c r="L210" s="218">
        <f>I207+I209</f>
        <v>0</v>
      </c>
      <c r="M210" s="782"/>
      <c r="N210" s="782"/>
      <c r="O210" s="726"/>
      <c r="P210" s="727"/>
    </row>
    <row r="211" spans="1:258" ht="15.75" customHeight="1" x14ac:dyDescent="0.2">
      <c r="A211" s="250" t="s">
        <v>167</v>
      </c>
      <c r="B211" s="250" t="s">
        <v>168</v>
      </c>
      <c r="C211" s="251"/>
      <c r="G211" s="98"/>
      <c r="H211" s="83"/>
      <c r="I211" s="83"/>
      <c r="J211" s="82"/>
      <c r="K211" s="82"/>
      <c r="M211" s="774"/>
      <c r="N211" s="774"/>
      <c r="O211" s="741"/>
    </row>
    <row r="212" spans="1:258" ht="14.45" customHeight="1" thickBot="1" x14ac:dyDescent="0.25">
      <c r="A212" s="64"/>
      <c r="B212" s="64"/>
      <c r="C212" s="251"/>
      <c r="G212" s="98"/>
      <c r="H212" s="83"/>
      <c r="I212" s="83"/>
      <c r="J212" s="82"/>
      <c r="K212" s="82"/>
      <c r="M212" s="774"/>
      <c r="N212" s="774"/>
      <c r="O212" s="741"/>
    </row>
    <row r="213" spans="1:258" ht="27.75" customHeight="1" thickBot="1" x14ac:dyDescent="0.25">
      <c r="A213" s="327" t="s">
        <v>169</v>
      </c>
      <c r="B213" s="327" t="s">
        <v>170</v>
      </c>
      <c r="C213" s="322"/>
      <c r="D213" s="322"/>
      <c r="E213" s="322"/>
      <c r="F213" s="322"/>
      <c r="G213" s="322"/>
      <c r="H213" s="308" t="s">
        <v>171</v>
      </c>
      <c r="I213" s="328" t="s">
        <v>172</v>
      </c>
      <c r="J213" s="73"/>
      <c r="K213" s="73"/>
      <c r="M213" s="774"/>
      <c r="N213" s="774"/>
    </row>
    <row r="214" spans="1:258" ht="35.25" customHeight="1" thickBot="1" x14ac:dyDescent="0.25">
      <c r="A214" s="329" t="s">
        <v>173</v>
      </c>
      <c r="B214" s="329" t="s">
        <v>174</v>
      </c>
      <c r="C214" s="330"/>
      <c r="D214" s="331">
        <v>81</v>
      </c>
      <c r="E214" s="332" t="s">
        <v>85</v>
      </c>
      <c r="F214" s="333">
        <v>1</v>
      </c>
      <c r="G214" s="334"/>
      <c r="H214" s="174"/>
      <c r="I214" s="128"/>
      <c r="J214" s="73"/>
      <c r="K214" s="73"/>
      <c r="M214" s="774"/>
      <c r="N214" s="774"/>
    </row>
    <row r="215" spans="1:258" ht="15.75" customHeight="1" x14ac:dyDescent="0.2">
      <c r="A215" s="50"/>
      <c r="B215" s="50"/>
      <c r="C215" s="51"/>
      <c r="D215" s="287"/>
      <c r="G215" s="98"/>
      <c r="H215" s="83"/>
      <c r="I215" s="73"/>
      <c r="J215" s="73"/>
      <c r="M215" s="774"/>
      <c r="N215" s="774"/>
    </row>
    <row r="216" spans="1:258" s="457" customFormat="1" ht="15.75" customHeight="1" thickBot="1" x14ac:dyDescent="0.25">
      <c r="A216" s="498"/>
      <c r="B216" s="498"/>
      <c r="C216" s="612"/>
      <c r="D216" s="630"/>
      <c r="E216" s="512"/>
      <c r="F216" s="512"/>
      <c r="G216" s="512"/>
      <c r="H216" s="610"/>
      <c r="I216" s="513"/>
      <c r="J216" s="513"/>
      <c r="K216" s="514"/>
      <c r="L216" s="468"/>
      <c r="M216" s="774"/>
      <c r="N216" s="774"/>
      <c r="O216" s="726"/>
      <c r="P216" s="727"/>
      <c r="Q216" s="455"/>
      <c r="R216" s="456"/>
      <c r="S216" s="456"/>
      <c r="T216" s="456"/>
      <c r="U216" s="456"/>
      <c r="V216" s="456"/>
      <c r="W216" s="456"/>
      <c r="X216" s="456"/>
      <c r="Y216" s="456"/>
      <c r="Z216" s="456"/>
      <c r="AA216" s="456"/>
      <c r="AB216" s="456"/>
      <c r="AC216" s="456"/>
      <c r="AD216" s="456"/>
      <c r="AE216" s="456"/>
      <c r="AF216" s="456"/>
      <c r="AG216" s="456"/>
      <c r="AH216" s="456"/>
      <c r="AI216" s="456"/>
      <c r="AJ216" s="456"/>
      <c r="AK216" s="456"/>
      <c r="AL216" s="456"/>
      <c r="AM216" s="456"/>
      <c r="AN216" s="456"/>
      <c r="AO216" s="456"/>
      <c r="AP216" s="456"/>
      <c r="AQ216" s="456"/>
      <c r="AR216" s="456"/>
      <c r="AS216" s="456"/>
      <c r="AT216" s="456"/>
      <c r="AU216" s="456"/>
      <c r="AV216" s="456"/>
      <c r="AW216" s="456"/>
      <c r="AX216" s="456"/>
      <c r="AY216" s="456"/>
      <c r="AZ216" s="456"/>
      <c r="BA216" s="456"/>
      <c r="BB216" s="456"/>
      <c r="BC216" s="456"/>
      <c r="BD216" s="456"/>
      <c r="BE216" s="456"/>
      <c r="BF216" s="456"/>
      <c r="BG216" s="456"/>
      <c r="BH216" s="456"/>
      <c r="BI216" s="456"/>
      <c r="BJ216" s="456"/>
      <c r="BK216" s="456"/>
      <c r="BL216" s="456"/>
      <c r="BM216" s="456"/>
      <c r="BN216" s="456"/>
      <c r="BO216" s="456"/>
      <c r="BP216" s="456"/>
      <c r="BQ216" s="456"/>
      <c r="BR216" s="456"/>
      <c r="BS216" s="456"/>
      <c r="BT216" s="456"/>
      <c r="BU216" s="456"/>
      <c r="BV216" s="456"/>
      <c r="BW216" s="456"/>
      <c r="BX216" s="456"/>
      <c r="BY216" s="456"/>
      <c r="BZ216" s="456"/>
      <c r="CA216" s="456"/>
      <c r="CB216" s="456"/>
      <c r="CC216" s="456"/>
      <c r="CD216" s="456"/>
      <c r="CE216" s="456"/>
      <c r="CF216" s="456"/>
      <c r="CG216" s="456"/>
      <c r="CH216" s="456"/>
      <c r="CI216" s="456"/>
      <c r="CJ216" s="456"/>
      <c r="CK216" s="456"/>
      <c r="CL216" s="456"/>
      <c r="CM216" s="456"/>
      <c r="CN216" s="456"/>
      <c r="CO216" s="456"/>
      <c r="CP216" s="456"/>
      <c r="CQ216" s="456"/>
      <c r="CR216" s="456"/>
      <c r="CS216" s="456"/>
      <c r="CT216" s="456"/>
      <c r="CU216" s="456"/>
      <c r="CV216" s="456"/>
      <c r="CW216" s="456"/>
      <c r="CX216" s="456"/>
      <c r="CY216" s="456"/>
      <c r="CZ216" s="456"/>
      <c r="DA216" s="456"/>
      <c r="DB216" s="456"/>
      <c r="DC216" s="456"/>
      <c r="DD216" s="456"/>
      <c r="DE216" s="456"/>
      <c r="DF216" s="456"/>
      <c r="DG216" s="456"/>
      <c r="DH216" s="456"/>
      <c r="DI216" s="456"/>
      <c r="DJ216" s="456"/>
      <c r="DK216" s="456"/>
      <c r="DL216" s="456"/>
      <c r="DM216" s="456"/>
      <c r="DN216" s="456"/>
      <c r="DO216" s="456"/>
      <c r="DP216" s="456"/>
      <c r="DQ216" s="456"/>
      <c r="DR216" s="456"/>
      <c r="DS216" s="456"/>
      <c r="DT216" s="456"/>
      <c r="DU216" s="456"/>
      <c r="DV216" s="456"/>
      <c r="DW216" s="456"/>
      <c r="DX216" s="456"/>
      <c r="DY216" s="456"/>
      <c r="DZ216" s="456"/>
      <c r="EA216" s="456"/>
      <c r="EB216" s="456"/>
      <c r="EC216" s="456"/>
      <c r="ED216" s="456"/>
      <c r="EE216" s="456"/>
      <c r="EF216" s="456"/>
      <c r="EG216" s="456"/>
      <c r="EH216" s="456"/>
      <c r="EI216" s="456"/>
      <c r="EJ216" s="456"/>
      <c r="EK216" s="456"/>
      <c r="EL216" s="456"/>
      <c r="EM216" s="456"/>
      <c r="EN216" s="456"/>
      <c r="EO216" s="456"/>
      <c r="EP216" s="456"/>
      <c r="EQ216" s="456"/>
      <c r="ER216" s="456"/>
      <c r="ES216" s="456"/>
      <c r="ET216" s="456"/>
      <c r="EU216" s="456"/>
      <c r="EV216" s="456"/>
      <c r="EW216" s="456"/>
      <c r="EX216" s="456"/>
      <c r="EY216" s="456"/>
      <c r="EZ216" s="456"/>
      <c r="FA216" s="456"/>
      <c r="FB216" s="456"/>
      <c r="FC216" s="456"/>
      <c r="FD216" s="456"/>
      <c r="FE216" s="456"/>
      <c r="FF216" s="456"/>
      <c r="FG216" s="456"/>
      <c r="FH216" s="456"/>
      <c r="FI216" s="456"/>
      <c r="FJ216" s="456"/>
      <c r="FK216" s="456"/>
      <c r="FL216" s="456"/>
      <c r="FM216" s="456"/>
      <c r="FN216" s="456"/>
      <c r="FO216" s="456"/>
      <c r="FP216" s="456"/>
      <c r="FQ216" s="456"/>
      <c r="FR216" s="456"/>
      <c r="FS216" s="456"/>
      <c r="FT216" s="456"/>
      <c r="FU216" s="456"/>
      <c r="FV216" s="456"/>
      <c r="FW216" s="456"/>
      <c r="FX216" s="456"/>
      <c r="FY216" s="456"/>
      <c r="FZ216" s="456"/>
      <c r="GA216" s="456"/>
      <c r="GB216" s="456"/>
      <c r="GC216" s="456"/>
      <c r="GD216" s="456"/>
      <c r="GE216" s="456"/>
      <c r="GF216" s="456"/>
      <c r="GG216" s="456"/>
      <c r="GH216" s="456"/>
      <c r="GI216" s="456"/>
      <c r="GJ216" s="456"/>
      <c r="GK216" s="456"/>
      <c r="GL216" s="456"/>
      <c r="GM216" s="456"/>
      <c r="GN216" s="456"/>
      <c r="GO216" s="456"/>
      <c r="GP216" s="456"/>
      <c r="GQ216" s="456"/>
      <c r="GR216" s="456"/>
      <c r="GS216" s="456"/>
      <c r="GT216" s="456"/>
      <c r="GU216" s="456"/>
      <c r="GV216" s="456"/>
      <c r="GW216" s="456"/>
      <c r="GX216" s="456"/>
      <c r="GY216" s="456"/>
      <c r="GZ216" s="456"/>
      <c r="HA216" s="456"/>
      <c r="HB216" s="456"/>
      <c r="HC216" s="456"/>
      <c r="HD216" s="456"/>
      <c r="HE216" s="456"/>
      <c r="HF216" s="456"/>
      <c r="HG216" s="456"/>
      <c r="HH216" s="456"/>
      <c r="HI216" s="456"/>
      <c r="HJ216" s="456"/>
      <c r="HK216" s="456"/>
      <c r="HL216" s="456"/>
      <c r="HM216" s="456"/>
      <c r="HN216" s="456"/>
      <c r="HO216" s="456"/>
      <c r="HP216" s="456"/>
      <c r="HQ216" s="456"/>
      <c r="HR216" s="456"/>
      <c r="HS216" s="456"/>
      <c r="HT216" s="456"/>
      <c r="HU216" s="456"/>
      <c r="HV216" s="456"/>
      <c r="HW216" s="456"/>
      <c r="HX216" s="456"/>
      <c r="HY216" s="456"/>
      <c r="HZ216" s="456"/>
      <c r="IA216" s="456"/>
      <c r="IB216" s="456"/>
      <c r="IC216" s="456"/>
      <c r="ID216" s="456"/>
      <c r="IE216" s="456"/>
      <c r="IF216" s="456"/>
      <c r="IG216" s="456"/>
      <c r="IH216" s="456"/>
      <c r="II216" s="456"/>
      <c r="IJ216" s="456"/>
      <c r="IK216" s="456"/>
      <c r="IL216" s="456"/>
      <c r="IM216" s="456"/>
      <c r="IN216" s="456"/>
      <c r="IO216" s="456"/>
      <c r="IP216" s="456"/>
      <c r="IQ216" s="456"/>
      <c r="IR216" s="456"/>
      <c r="IS216" s="456"/>
      <c r="IT216" s="456"/>
      <c r="IU216" s="456"/>
      <c r="IV216" s="456"/>
      <c r="IW216" s="456"/>
      <c r="IX216" s="456"/>
    </row>
    <row r="217" spans="1:258" ht="27" customHeight="1" thickBot="1" x14ac:dyDescent="0.25">
      <c r="A217" s="321" t="s">
        <v>373</v>
      </c>
      <c r="B217" s="646" t="s">
        <v>381</v>
      </c>
      <c r="C217" s="322"/>
      <c r="D217" s="322"/>
      <c r="E217" s="322"/>
      <c r="F217" s="322"/>
      <c r="G217" s="322"/>
      <c r="H217" s="308" t="s">
        <v>149</v>
      </c>
      <c r="I217" s="129" t="s">
        <v>172</v>
      </c>
      <c r="J217" s="73"/>
      <c r="K217" s="73"/>
      <c r="M217" s="774"/>
      <c r="N217" s="774"/>
      <c r="O217" s="741"/>
    </row>
    <row r="218" spans="1:258" ht="15.75" customHeight="1" x14ac:dyDescent="0.2">
      <c r="A218" s="505" t="s">
        <v>367</v>
      </c>
      <c r="B218" s="505" t="s">
        <v>377</v>
      </c>
      <c r="C218" s="80"/>
      <c r="D218" s="916" t="s">
        <v>175</v>
      </c>
      <c r="E218" s="903" t="s">
        <v>112</v>
      </c>
      <c r="F218" s="662"/>
      <c r="G218" s="917" t="s">
        <v>176</v>
      </c>
      <c r="H218" s="711"/>
      <c r="I218" s="81"/>
      <c r="J218" s="73"/>
      <c r="K218" s="73"/>
      <c r="M218" s="774"/>
      <c r="N218" s="774"/>
      <c r="O218" s="741"/>
    </row>
    <row r="219" spans="1:258" ht="15.75" customHeight="1" x14ac:dyDescent="0.2">
      <c r="A219" s="635" t="s">
        <v>361</v>
      </c>
      <c r="B219" s="635" t="s">
        <v>378</v>
      </c>
      <c r="C219" s="335"/>
      <c r="D219" s="918" t="s">
        <v>175</v>
      </c>
      <c r="E219" s="661" t="s">
        <v>85</v>
      </c>
      <c r="F219" s="546"/>
      <c r="G219" s="919" t="s">
        <v>176</v>
      </c>
      <c r="H219" s="712"/>
      <c r="I219" s="102"/>
      <c r="J219" s="73"/>
      <c r="K219" s="73"/>
      <c r="M219" s="774"/>
      <c r="N219" s="774"/>
      <c r="O219" s="741"/>
    </row>
    <row r="220" spans="1:258" ht="15.75" customHeight="1" x14ac:dyDescent="0.2">
      <c r="A220" s="84" t="s">
        <v>115</v>
      </c>
      <c r="B220" s="635" t="s">
        <v>398</v>
      </c>
      <c r="C220" s="335"/>
      <c r="D220" s="918" t="s">
        <v>175</v>
      </c>
      <c r="E220" s="661" t="s">
        <v>116</v>
      </c>
      <c r="F220" s="546"/>
      <c r="G220" s="919" t="s">
        <v>176</v>
      </c>
      <c r="H220" s="712"/>
      <c r="I220" s="102"/>
      <c r="J220" s="73"/>
      <c r="K220" s="73"/>
      <c r="M220" s="774"/>
      <c r="N220" s="774"/>
      <c r="O220" s="741"/>
    </row>
    <row r="221" spans="1:258" ht="20.100000000000001" customHeight="1" x14ac:dyDescent="0.2">
      <c r="A221" s="572" t="s">
        <v>362</v>
      </c>
      <c r="B221" s="641" t="s">
        <v>379</v>
      </c>
      <c r="C221" s="642"/>
      <c r="D221" s="920" t="s">
        <v>175</v>
      </c>
      <c r="E221" s="921" t="s">
        <v>119</v>
      </c>
      <c r="F221" s="546" t="s">
        <v>28</v>
      </c>
      <c r="G221" s="922" t="s">
        <v>176</v>
      </c>
      <c r="H221" s="681"/>
      <c r="I221" s="682"/>
      <c r="J221" s="73"/>
      <c r="K221" s="73"/>
      <c r="M221" s="774"/>
      <c r="N221" s="774"/>
      <c r="O221" s="741"/>
    </row>
    <row r="222" spans="1:258" s="457" customFormat="1" ht="16.5" customHeight="1" x14ac:dyDescent="0.2">
      <c r="A222" s="636" t="s">
        <v>364</v>
      </c>
      <c r="B222" s="569" t="s">
        <v>387</v>
      </c>
      <c r="C222" s="643"/>
      <c r="D222" s="920" t="s">
        <v>175</v>
      </c>
      <c r="E222" s="547" t="s">
        <v>318</v>
      </c>
      <c r="F222" s="923" t="s">
        <v>28</v>
      </c>
      <c r="G222" s="924" t="s">
        <v>176</v>
      </c>
      <c r="H222" s="683"/>
      <c r="I222" s="684"/>
      <c r="J222" s="513"/>
      <c r="K222" s="513"/>
      <c r="L222" s="468"/>
      <c r="M222" s="774"/>
      <c r="N222" s="774"/>
      <c r="O222" s="747"/>
      <c r="P222" s="727"/>
      <c r="Q222" s="455"/>
      <c r="R222" s="456"/>
      <c r="S222" s="456"/>
      <c r="T222" s="456"/>
      <c r="U222" s="456"/>
      <c r="V222" s="456"/>
      <c r="W222" s="456"/>
      <c r="X222" s="456"/>
      <c r="Y222" s="456"/>
      <c r="Z222" s="456"/>
      <c r="AA222" s="456"/>
      <c r="AB222" s="456"/>
      <c r="AC222" s="456"/>
      <c r="AD222" s="456"/>
      <c r="AE222" s="456"/>
      <c r="AF222" s="456"/>
      <c r="AG222" s="456"/>
      <c r="AH222" s="456"/>
      <c r="AI222" s="456"/>
      <c r="AJ222" s="456"/>
      <c r="AK222" s="456"/>
      <c r="AL222" s="456"/>
      <c r="AM222" s="456"/>
      <c r="AN222" s="456"/>
      <c r="AO222" s="456"/>
      <c r="AP222" s="456"/>
      <c r="AQ222" s="456"/>
      <c r="AR222" s="456"/>
      <c r="AS222" s="456"/>
      <c r="AT222" s="456"/>
      <c r="AU222" s="456"/>
      <c r="AV222" s="456"/>
      <c r="AW222" s="456"/>
      <c r="AX222" s="456"/>
      <c r="AY222" s="456"/>
      <c r="AZ222" s="456"/>
      <c r="BA222" s="456"/>
      <c r="BB222" s="456"/>
      <c r="BC222" s="456"/>
      <c r="BD222" s="456"/>
      <c r="BE222" s="456"/>
      <c r="BF222" s="456"/>
      <c r="BG222" s="456"/>
      <c r="BH222" s="456"/>
      <c r="BI222" s="456"/>
      <c r="BJ222" s="456"/>
      <c r="BK222" s="456"/>
      <c r="BL222" s="456"/>
      <c r="BM222" s="456"/>
      <c r="BN222" s="456"/>
      <c r="BO222" s="456"/>
      <c r="BP222" s="456"/>
      <c r="BQ222" s="456"/>
      <c r="BR222" s="456"/>
      <c r="BS222" s="456"/>
      <c r="BT222" s="456"/>
      <c r="BU222" s="456"/>
      <c r="BV222" s="456"/>
      <c r="BW222" s="456"/>
      <c r="BX222" s="456"/>
      <c r="BY222" s="456"/>
      <c r="BZ222" s="456"/>
      <c r="CA222" s="456"/>
      <c r="CB222" s="456"/>
      <c r="CC222" s="456"/>
      <c r="CD222" s="456"/>
      <c r="CE222" s="456"/>
      <c r="CF222" s="456"/>
      <c r="CG222" s="456"/>
      <c r="CH222" s="456"/>
      <c r="CI222" s="456"/>
      <c r="CJ222" s="456"/>
      <c r="CK222" s="456"/>
      <c r="CL222" s="456"/>
      <c r="CM222" s="456"/>
      <c r="CN222" s="456"/>
      <c r="CO222" s="456"/>
      <c r="CP222" s="456"/>
      <c r="CQ222" s="456"/>
      <c r="CR222" s="456"/>
      <c r="CS222" s="456"/>
      <c r="CT222" s="456"/>
      <c r="CU222" s="456"/>
      <c r="CV222" s="456"/>
      <c r="CW222" s="456"/>
      <c r="CX222" s="456"/>
      <c r="CY222" s="456"/>
      <c r="CZ222" s="456"/>
      <c r="DA222" s="456"/>
      <c r="DB222" s="456"/>
      <c r="DC222" s="456"/>
      <c r="DD222" s="456"/>
      <c r="DE222" s="456"/>
      <c r="DF222" s="456"/>
      <c r="DG222" s="456"/>
      <c r="DH222" s="456"/>
      <c r="DI222" s="456"/>
      <c r="DJ222" s="456"/>
      <c r="DK222" s="456"/>
      <c r="DL222" s="456"/>
      <c r="DM222" s="456"/>
      <c r="DN222" s="456"/>
      <c r="DO222" s="456"/>
      <c r="DP222" s="456"/>
      <c r="DQ222" s="456"/>
      <c r="DR222" s="456"/>
      <c r="DS222" s="456"/>
      <c r="DT222" s="456"/>
      <c r="DU222" s="456"/>
      <c r="DV222" s="456"/>
      <c r="DW222" s="456"/>
      <c r="DX222" s="456"/>
      <c r="DY222" s="456"/>
      <c r="DZ222" s="456"/>
      <c r="EA222" s="456"/>
      <c r="EB222" s="456"/>
      <c r="EC222" s="456"/>
      <c r="ED222" s="456"/>
      <c r="EE222" s="456"/>
      <c r="EF222" s="456"/>
      <c r="EG222" s="456"/>
      <c r="EH222" s="456"/>
      <c r="EI222" s="456"/>
      <c r="EJ222" s="456"/>
      <c r="EK222" s="456"/>
      <c r="EL222" s="456"/>
      <c r="EM222" s="456"/>
      <c r="EN222" s="456"/>
      <c r="EO222" s="456"/>
      <c r="EP222" s="456"/>
      <c r="EQ222" s="456"/>
      <c r="ER222" s="456"/>
      <c r="ES222" s="456"/>
      <c r="ET222" s="456"/>
      <c r="EU222" s="456"/>
      <c r="EV222" s="456"/>
      <c r="EW222" s="456"/>
      <c r="EX222" s="456"/>
      <c r="EY222" s="456"/>
      <c r="EZ222" s="456"/>
      <c r="FA222" s="456"/>
      <c r="FB222" s="456"/>
      <c r="FC222" s="456"/>
      <c r="FD222" s="456"/>
      <c r="FE222" s="456"/>
      <c r="FF222" s="456"/>
      <c r="FG222" s="456"/>
      <c r="FH222" s="456"/>
      <c r="FI222" s="456"/>
      <c r="FJ222" s="456"/>
      <c r="FK222" s="456"/>
      <c r="FL222" s="456"/>
      <c r="FM222" s="456"/>
      <c r="FN222" s="456"/>
      <c r="FO222" s="456"/>
      <c r="FP222" s="456"/>
      <c r="FQ222" s="456"/>
      <c r="FR222" s="456"/>
      <c r="FS222" s="456"/>
      <c r="FT222" s="456"/>
      <c r="FU222" s="456"/>
      <c r="FV222" s="456"/>
      <c r="FW222" s="456"/>
      <c r="FX222" s="456"/>
      <c r="FY222" s="456"/>
      <c r="FZ222" s="456"/>
      <c r="GA222" s="456"/>
      <c r="GB222" s="456"/>
      <c r="GC222" s="456"/>
      <c r="GD222" s="456"/>
      <c r="GE222" s="456"/>
      <c r="GF222" s="456"/>
      <c r="GG222" s="456"/>
      <c r="GH222" s="456"/>
      <c r="GI222" s="456"/>
      <c r="GJ222" s="456"/>
      <c r="GK222" s="456"/>
      <c r="GL222" s="456"/>
      <c r="GM222" s="456"/>
      <c r="GN222" s="456"/>
      <c r="GO222" s="456"/>
      <c r="GP222" s="456"/>
      <c r="GQ222" s="456"/>
      <c r="GR222" s="456"/>
      <c r="GS222" s="456"/>
      <c r="GT222" s="456"/>
      <c r="GU222" s="456"/>
      <c r="GV222" s="456"/>
      <c r="GW222" s="456"/>
      <c r="GX222" s="456"/>
      <c r="GY222" s="456"/>
      <c r="GZ222" s="456"/>
      <c r="HA222" s="456"/>
      <c r="HB222" s="456"/>
      <c r="HC222" s="456"/>
      <c r="HD222" s="456"/>
      <c r="HE222" s="456"/>
      <c r="HF222" s="456"/>
      <c r="HG222" s="456"/>
      <c r="HH222" s="456"/>
      <c r="HI222" s="456"/>
      <c r="HJ222" s="456"/>
      <c r="HK222" s="456"/>
      <c r="HL222" s="456"/>
      <c r="HM222" s="456"/>
      <c r="HN222" s="456"/>
      <c r="HO222" s="456"/>
      <c r="HP222" s="456"/>
      <c r="HQ222" s="456"/>
      <c r="HR222" s="456"/>
      <c r="HS222" s="456"/>
      <c r="HT222" s="456"/>
      <c r="HU222" s="456"/>
      <c r="HV222" s="456"/>
      <c r="HW222" s="456"/>
      <c r="HX222" s="456"/>
      <c r="HY222" s="456"/>
      <c r="HZ222" s="456"/>
      <c r="IA222" s="456"/>
      <c r="IB222" s="456"/>
      <c r="IC222" s="456"/>
      <c r="ID222" s="456"/>
      <c r="IE222" s="456"/>
      <c r="IF222" s="456"/>
      <c r="IG222" s="456"/>
      <c r="IH222" s="456"/>
      <c r="II222" s="456"/>
      <c r="IJ222" s="456"/>
      <c r="IK222" s="456"/>
      <c r="IL222" s="456"/>
      <c r="IM222" s="456"/>
      <c r="IN222" s="456"/>
      <c r="IO222" s="456"/>
      <c r="IP222" s="456"/>
      <c r="IQ222" s="456"/>
      <c r="IR222" s="456"/>
      <c r="IS222" s="456"/>
      <c r="IT222" s="456"/>
      <c r="IU222" s="456"/>
      <c r="IV222" s="456"/>
      <c r="IW222" s="456"/>
      <c r="IX222" s="456"/>
    </row>
    <row r="223" spans="1:258" s="457" customFormat="1" ht="16.5" customHeight="1" x14ac:dyDescent="0.2">
      <c r="A223" s="637" t="s">
        <v>365</v>
      </c>
      <c r="B223" s="637" t="s">
        <v>388</v>
      </c>
      <c r="C223" s="643"/>
      <c r="D223" s="920" t="s">
        <v>175</v>
      </c>
      <c r="E223" s="547" t="s">
        <v>304</v>
      </c>
      <c r="F223" s="923" t="s">
        <v>28</v>
      </c>
      <c r="G223" s="924" t="s">
        <v>176</v>
      </c>
      <c r="H223" s="683"/>
      <c r="I223" s="684"/>
      <c r="J223" s="513"/>
      <c r="K223" s="513"/>
      <c r="L223" s="468"/>
      <c r="M223" s="774"/>
      <c r="N223" s="774"/>
      <c r="O223" s="747"/>
      <c r="P223" s="727"/>
      <c r="Q223" s="455"/>
      <c r="R223" s="456"/>
      <c r="S223" s="456"/>
      <c r="T223" s="456"/>
      <c r="U223" s="456"/>
      <c r="V223" s="456"/>
      <c r="W223" s="456"/>
      <c r="X223" s="456"/>
      <c r="Y223" s="456"/>
      <c r="Z223" s="456"/>
      <c r="AA223" s="456"/>
      <c r="AB223" s="456"/>
      <c r="AC223" s="456"/>
      <c r="AD223" s="456"/>
      <c r="AE223" s="456"/>
      <c r="AF223" s="456"/>
      <c r="AG223" s="456"/>
      <c r="AH223" s="456"/>
      <c r="AI223" s="456"/>
      <c r="AJ223" s="456"/>
      <c r="AK223" s="456"/>
      <c r="AL223" s="456"/>
      <c r="AM223" s="456"/>
      <c r="AN223" s="456"/>
      <c r="AO223" s="456"/>
      <c r="AP223" s="456"/>
      <c r="AQ223" s="456"/>
      <c r="AR223" s="456"/>
      <c r="AS223" s="456"/>
      <c r="AT223" s="456"/>
      <c r="AU223" s="456"/>
      <c r="AV223" s="456"/>
      <c r="AW223" s="456"/>
      <c r="AX223" s="456"/>
      <c r="AY223" s="456"/>
      <c r="AZ223" s="456"/>
      <c r="BA223" s="456"/>
      <c r="BB223" s="456"/>
      <c r="BC223" s="456"/>
      <c r="BD223" s="456"/>
      <c r="BE223" s="456"/>
      <c r="BF223" s="456"/>
      <c r="BG223" s="456"/>
      <c r="BH223" s="456"/>
      <c r="BI223" s="456"/>
      <c r="BJ223" s="456"/>
      <c r="BK223" s="456"/>
      <c r="BL223" s="456"/>
      <c r="BM223" s="456"/>
      <c r="BN223" s="456"/>
      <c r="BO223" s="456"/>
      <c r="BP223" s="456"/>
      <c r="BQ223" s="456"/>
      <c r="BR223" s="456"/>
      <c r="BS223" s="456"/>
      <c r="BT223" s="456"/>
      <c r="BU223" s="456"/>
      <c r="BV223" s="456"/>
      <c r="BW223" s="456"/>
      <c r="BX223" s="456"/>
      <c r="BY223" s="456"/>
      <c r="BZ223" s="456"/>
      <c r="CA223" s="456"/>
      <c r="CB223" s="456"/>
      <c r="CC223" s="456"/>
      <c r="CD223" s="456"/>
      <c r="CE223" s="456"/>
      <c r="CF223" s="456"/>
      <c r="CG223" s="456"/>
      <c r="CH223" s="456"/>
      <c r="CI223" s="456"/>
      <c r="CJ223" s="456"/>
      <c r="CK223" s="456"/>
      <c r="CL223" s="456"/>
      <c r="CM223" s="456"/>
      <c r="CN223" s="456"/>
      <c r="CO223" s="456"/>
      <c r="CP223" s="456"/>
      <c r="CQ223" s="456"/>
      <c r="CR223" s="456"/>
      <c r="CS223" s="456"/>
      <c r="CT223" s="456"/>
      <c r="CU223" s="456"/>
      <c r="CV223" s="456"/>
      <c r="CW223" s="456"/>
      <c r="CX223" s="456"/>
      <c r="CY223" s="456"/>
      <c r="CZ223" s="456"/>
      <c r="DA223" s="456"/>
      <c r="DB223" s="456"/>
      <c r="DC223" s="456"/>
      <c r="DD223" s="456"/>
      <c r="DE223" s="456"/>
      <c r="DF223" s="456"/>
      <c r="DG223" s="456"/>
      <c r="DH223" s="456"/>
      <c r="DI223" s="456"/>
      <c r="DJ223" s="456"/>
      <c r="DK223" s="456"/>
      <c r="DL223" s="456"/>
      <c r="DM223" s="456"/>
      <c r="DN223" s="456"/>
      <c r="DO223" s="456"/>
      <c r="DP223" s="456"/>
      <c r="DQ223" s="456"/>
      <c r="DR223" s="456"/>
      <c r="DS223" s="456"/>
      <c r="DT223" s="456"/>
      <c r="DU223" s="456"/>
      <c r="DV223" s="456"/>
      <c r="DW223" s="456"/>
      <c r="DX223" s="456"/>
      <c r="DY223" s="456"/>
      <c r="DZ223" s="456"/>
      <c r="EA223" s="456"/>
      <c r="EB223" s="456"/>
      <c r="EC223" s="456"/>
      <c r="ED223" s="456"/>
      <c r="EE223" s="456"/>
      <c r="EF223" s="456"/>
      <c r="EG223" s="456"/>
      <c r="EH223" s="456"/>
      <c r="EI223" s="456"/>
      <c r="EJ223" s="456"/>
      <c r="EK223" s="456"/>
      <c r="EL223" s="456"/>
      <c r="EM223" s="456"/>
      <c r="EN223" s="456"/>
      <c r="EO223" s="456"/>
      <c r="EP223" s="456"/>
      <c r="EQ223" s="456"/>
      <c r="ER223" s="456"/>
      <c r="ES223" s="456"/>
      <c r="ET223" s="456"/>
      <c r="EU223" s="456"/>
      <c r="EV223" s="456"/>
      <c r="EW223" s="456"/>
      <c r="EX223" s="456"/>
      <c r="EY223" s="456"/>
      <c r="EZ223" s="456"/>
      <c r="FA223" s="456"/>
      <c r="FB223" s="456"/>
      <c r="FC223" s="456"/>
      <c r="FD223" s="456"/>
      <c r="FE223" s="456"/>
      <c r="FF223" s="456"/>
      <c r="FG223" s="456"/>
      <c r="FH223" s="456"/>
      <c r="FI223" s="456"/>
      <c r="FJ223" s="456"/>
      <c r="FK223" s="456"/>
      <c r="FL223" s="456"/>
      <c r="FM223" s="456"/>
      <c r="FN223" s="456"/>
      <c r="FO223" s="456"/>
      <c r="FP223" s="456"/>
      <c r="FQ223" s="456"/>
      <c r="FR223" s="456"/>
      <c r="FS223" s="456"/>
      <c r="FT223" s="456"/>
      <c r="FU223" s="456"/>
      <c r="FV223" s="456"/>
      <c r="FW223" s="456"/>
      <c r="FX223" s="456"/>
      <c r="FY223" s="456"/>
      <c r="FZ223" s="456"/>
      <c r="GA223" s="456"/>
      <c r="GB223" s="456"/>
      <c r="GC223" s="456"/>
      <c r="GD223" s="456"/>
      <c r="GE223" s="456"/>
      <c r="GF223" s="456"/>
      <c r="GG223" s="456"/>
      <c r="GH223" s="456"/>
      <c r="GI223" s="456"/>
      <c r="GJ223" s="456"/>
      <c r="GK223" s="456"/>
      <c r="GL223" s="456"/>
      <c r="GM223" s="456"/>
      <c r="GN223" s="456"/>
      <c r="GO223" s="456"/>
      <c r="GP223" s="456"/>
      <c r="GQ223" s="456"/>
      <c r="GR223" s="456"/>
      <c r="GS223" s="456"/>
      <c r="GT223" s="456"/>
      <c r="GU223" s="456"/>
      <c r="GV223" s="456"/>
      <c r="GW223" s="456"/>
      <c r="GX223" s="456"/>
      <c r="GY223" s="456"/>
      <c r="GZ223" s="456"/>
      <c r="HA223" s="456"/>
      <c r="HB223" s="456"/>
      <c r="HC223" s="456"/>
      <c r="HD223" s="456"/>
      <c r="HE223" s="456"/>
      <c r="HF223" s="456"/>
      <c r="HG223" s="456"/>
      <c r="HH223" s="456"/>
      <c r="HI223" s="456"/>
      <c r="HJ223" s="456"/>
      <c r="HK223" s="456"/>
      <c r="HL223" s="456"/>
      <c r="HM223" s="456"/>
      <c r="HN223" s="456"/>
      <c r="HO223" s="456"/>
      <c r="HP223" s="456"/>
      <c r="HQ223" s="456"/>
      <c r="HR223" s="456"/>
      <c r="HS223" s="456"/>
      <c r="HT223" s="456"/>
      <c r="HU223" s="456"/>
      <c r="HV223" s="456"/>
      <c r="HW223" s="456"/>
      <c r="HX223" s="456"/>
      <c r="HY223" s="456"/>
      <c r="HZ223" s="456"/>
      <c r="IA223" s="456"/>
      <c r="IB223" s="456"/>
      <c r="IC223" s="456"/>
      <c r="ID223" s="456"/>
      <c r="IE223" s="456"/>
      <c r="IF223" s="456"/>
      <c r="IG223" s="456"/>
      <c r="IH223" s="456"/>
      <c r="II223" s="456"/>
      <c r="IJ223" s="456"/>
      <c r="IK223" s="456"/>
      <c r="IL223" s="456"/>
      <c r="IM223" s="456"/>
      <c r="IN223" s="456"/>
      <c r="IO223" s="456"/>
      <c r="IP223" s="456"/>
      <c r="IQ223" s="456"/>
      <c r="IR223" s="456"/>
      <c r="IS223" s="456"/>
      <c r="IT223" s="456"/>
      <c r="IU223" s="456"/>
      <c r="IV223" s="456"/>
      <c r="IW223" s="456"/>
      <c r="IX223" s="456"/>
    </row>
    <row r="224" spans="1:258" s="457" customFormat="1" ht="16.5" customHeight="1" x14ac:dyDescent="0.2">
      <c r="A224" s="636" t="s">
        <v>368</v>
      </c>
      <c r="B224" s="569" t="s">
        <v>376</v>
      </c>
      <c r="C224" s="643"/>
      <c r="D224" s="920" t="s">
        <v>175</v>
      </c>
      <c r="E224" s="547" t="s">
        <v>304</v>
      </c>
      <c r="F224" s="923" t="s">
        <v>389</v>
      </c>
      <c r="G224" s="924" t="s">
        <v>176</v>
      </c>
      <c r="H224" s="683"/>
      <c r="I224" s="684"/>
      <c r="J224" s="513"/>
      <c r="K224" s="513"/>
      <c r="L224" s="468"/>
      <c r="M224" s="774"/>
      <c r="N224" s="774"/>
      <c r="O224" s="747"/>
      <c r="P224" s="727"/>
      <c r="Q224" s="455"/>
      <c r="R224" s="456"/>
      <c r="S224" s="456"/>
      <c r="T224" s="456"/>
      <c r="U224" s="456"/>
      <c r="V224" s="456"/>
      <c r="W224" s="456"/>
      <c r="X224" s="456"/>
      <c r="Y224" s="456"/>
      <c r="Z224" s="456"/>
      <c r="AA224" s="456"/>
      <c r="AB224" s="456"/>
      <c r="AC224" s="456"/>
      <c r="AD224" s="456"/>
      <c r="AE224" s="456"/>
      <c r="AF224" s="456"/>
      <c r="AG224" s="456"/>
      <c r="AH224" s="456"/>
      <c r="AI224" s="456"/>
      <c r="AJ224" s="456"/>
      <c r="AK224" s="456"/>
      <c r="AL224" s="456"/>
      <c r="AM224" s="456"/>
      <c r="AN224" s="456"/>
      <c r="AO224" s="456"/>
      <c r="AP224" s="456"/>
      <c r="AQ224" s="456"/>
      <c r="AR224" s="456"/>
      <c r="AS224" s="456"/>
      <c r="AT224" s="456"/>
      <c r="AU224" s="456"/>
      <c r="AV224" s="456"/>
      <c r="AW224" s="456"/>
      <c r="AX224" s="456"/>
      <c r="AY224" s="456"/>
      <c r="AZ224" s="456"/>
      <c r="BA224" s="456"/>
      <c r="BB224" s="456"/>
      <c r="BC224" s="456"/>
      <c r="BD224" s="456"/>
      <c r="BE224" s="456"/>
      <c r="BF224" s="456"/>
      <c r="BG224" s="456"/>
      <c r="BH224" s="456"/>
      <c r="BI224" s="456"/>
      <c r="BJ224" s="456"/>
      <c r="BK224" s="456"/>
      <c r="BL224" s="456"/>
      <c r="BM224" s="456"/>
      <c r="BN224" s="456"/>
      <c r="BO224" s="456"/>
      <c r="BP224" s="456"/>
      <c r="BQ224" s="456"/>
      <c r="BR224" s="456"/>
      <c r="BS224" s="456"/>
      <c r="BT224" s="456"/>
      <c r="BU224" s="456"/>
      <c r="BV224" s="456"/>
      <c r="BW224" s="456"/>
      <c r="BX224" s="456"/>
      <c r="BY224" s="456"/>
      <c r="BZ224" s="456"/>
      <c r="CA224" s="456"/>
      <c r="CB224" s="456"/>
      <c r="CC224" s="456"/>
      <c r="CD224" s="456"/>
      <c r="CE224" s="456"/>
      <c r="CF224" s="456"/>
      <c r="CG224" s="456"/>
      <c r="CH224" s="456"/>
      <c r="CI224" s="456"/>
      <c r="CJ224" s="456"/>
      <c r="CK224" s="456"/>
      <c r="CL224" s="456"/>
      <c r="CM224" s="456"/>
      <c r="CN224" s="456"/>
      <c r="CO224" s="456"/>
      <c r="CP224" s="456"/>
      <c r="CQ224" s="456"/>
      <c r="CR224" s="456"/>
      <c r="CS224" s="456"/>
      <c r="CT224" s="456"/>
      <c r="CU224" s="456"/>
      <c r="CV224" s="456"/>
      <c r="CW224" s="456"/>
      <c r="CX224" s="456"/>
      <c r="CY224" s="456"/>
      <c r="CZ224" s="456"/>
      <c r="DA224" s="456"/>
      <c r="DB224" s="456"/>
      <c r="DC224" s="456"/>
      <c r="DD224" s="456"/>
      <c r="DE224" s="456"/>
      <c r="DF224" s="456"/>
      <c r="DG224" s="456"/>
      <c r="DH224" s="456"/>
      <c r="DI224" s="456"/>
      <c r="DJ224" s="456"/>
      <c r="DK224" s="456"/>
      <c r="DL224" s="456"/>
      <c r="DM224" s="456"/>
      <c r="DN224" s="456"/>
      <c r="DO224" s="456"/>
      <c r="DP224" s="456"/>
      <c r="DQ224" s="456"/>
      <c r="DR224" s="456"/>
      <c r="DS224" s="456"/>
      <c r="DT224" s="456"/>
      <c r="DU224" s="456"/>
      <c r="DV224" s="456"/>
      <c r="DW224" s="456"/>
      <c r="DX224" s="456"/>
      <c r="DY224" s="456"/>
      <c r="DZ224" s="456"/>
      <c r="EA224" s="456"/>
      <c r="EB224" s="456"/>
      <c r="EC224" s="456"/>
      <c r="ED224" s="456"/>
      <c r="EE224" s="456"/>
      <c r="EF224" s="456"/>
      <c r="EG224" s="456"/>
      <c r="EH224" s="456"/>
      <c r="EI224" s="456"/>
      <c r="EJ224" s="456"/>
      <c r="EK224" s="456"/>
      <c r="EL224" s="456"/>
      <c r="EM224" s="456"/>
      <c r="EN224" s="456"/>
      <c r="EO224" s="456"/>
      <c r="EP224" s="456"/>
      <c r="EQ224" s="456"/>
      <c r="ER224" s="456"/>
      <c r="ES224" s="456"/>
      <c r="ET224" s="456"/>
      <c r="EU224" s="456"/>
      <c r="EV224" s="456"/>
      <c r="EW224" s="456"/>
      <c r="EX224" s="456"/>
      <c r="EY224" s="456"/>
      <c r="EZ224" s="456"/>
      <c r="FA224" s="456"/>
      <c r="FB224" s="456"/>
      <c r="FC224" s="456"/>
      <c r="FD224" s="456"/>
      <c r="FE224" s="456"/>
      <c r="FF224" s="456"/>
      <c r="FG224" s="456"/>
      <c r="FH224" s="456"/>
      <c r="FI224" s="456"/>
      <c r="FJ224" s="456"/>
      <c r="FK224" s="456"/>
      <c r="FL224" s="456"/>
      <c r="FM224" s="456"/>
      <c r="FN224" s="456"/>
      <c r="FO224" s="456"/>
      <c r="FP224" s="456"/>
      <c r="FQ224" s="456"/>
      <c r="FR224" s="456"/>
      <c r="FS224" s="456"/>
      <c r="FT224" s="456"/>
      <c r="FU224" s="456"/>
      <c r="FV224" s="456"/>
      <c r="FW224" s="456"/>
      <c r="FX224" s="456"/>
      <c r="FY224" s="456"/>
      <c r="FZ224" s="456"/>
      <c r="GA224" s="456"/>
      <c r="GB224" s="456"/>
      <c r="GC224" s="456"/>
      <c r="GD224" s="456"/>
      <c r="GE224" s="456"/>
      <c r="GF224" s="456"/>
      <c r="GG224" s="456"/>
      <c r="GH224" s="456"/>
      <c r="GI224" s="456"/>
      <c r="GJ224" s="456"/>
      <c r="GK224" s="456"/>
      <c r="GL224" s="456"/>
      <c r="GM224" s="456"/>
      <c r="GN224" s="456"/>
      <c r="GO224" s="456"/>
      <c r="GP224" s="456"/>
      <c r="GQ224" s="456"/>
      <c r="GR224" s="456"/>
      <c r="GS224" s="456"/>
      <c r="GT224" s="456"/>
      <c r="GU224" s="456"/>
      <c r="GV224" s="456"/>
      <c r="GW224" s="456"/>
      <c r="GX224" s="456"/>
      <c r="GY224" s="456"/>
      <c r="GZ224" s="456"/>
      <c r="HA224" s="456"/>
      <c r="HB224" s="456"/>
      <c r="HC224" s="456"/>
      <c r="HD224" s="456"/>
      <c r="HE224" s="456"/>
      <c r="HF224" s="456"/>
      <c r="HG224" s="456"/>
      <c r="HH224" s="456"/>
      <c r="HI224" s="456"/>
      <c r="HJ224" s="456"/>
      <c r="HK224" s="456"/>
      <c r="HL224" s="456"/>
      <c r="HM224" s="456"/>
      <c r="HN224" s="456"/>
      <c r="HO224" s="456"/>
      <c r="HP224" s="456"/>
      <c r="HQ224" s="456"/>
      <c r="HR224" s="456"/>
      <c r="HS224" s="456"/>
      <c r="HT224" s="456"/>
      <c r="HU224" s="456"/>
      <c r="HV224" s="456"/>
      <c r="HW224" s="456"/>
      <c r="HX224" s="456"/>
      <c r="HY224" s="456"/>
      <c r="HZ224" s="456"/>
      <c r="IA224" s="456"/>
      <c r="IB224" s="456"/>
      <c r="IC224" s="456"/>
      <c r="ID224" s="456"/>
      <c r="IE224" s="456"/>
      <c r="IF224" s="456"/>
      <c r="IG224" s="456"/>
      <c r="IH224" s="456"/>
      <c r="II224" s="456"/>
      <c r="IJ224" s="456"/>
      <c r="IK224" s="456"/>
      <c r="IL224" s="456"/>
      <c r="IM224" s="456"/>
      <c r="IN224" s="456"/>
      <c r="IO224" s="456"/>
      <c r="IP224" s="456"/>
      <c r="IQ224" s="456"/>
      <c r="IR224" s="456"/>
      <c r="IS224" s="456"/>
      <c r="IT224" s="456"/>
      <c r="IU224" s="456"/>
      <c r="IV224" s="456"/>
      <c r="IW224" s="456"/>
      <c r="IX224" s="456"/>
    </row>
    <row r="225" spans="1:258" s="457" customFormat="1" ht="18.95" customHeight="1" thickBot="1" x14ac:dyDescent="0.25">
      <c r="A225" s="637" t="s">
        <v>369</v>
      </c>
      <c r="B225" s="641" t="s">
        <v>450</v>
      </c>
      <c r="C225" s="644"/>
      <c r="D225" s="925" t="s">
        <v>175</v>
      </c>
      <c r="E225" s="541" t="s">
        <v>390</v>
      </c>
      <c r="F225" s="926"/>
      <c r="G225" s="927" t="s">
        <v>176</v>
      </c>
      <c r="H225" s="685"/>
      <c r="I225" s="913"/>
      <c r="J225" s="513"/>
      <c r="K225" s="513"/>
      <c r="L225" s="468"/>
      <c r="M225" s="774"/>
      <c r="N225" s="774"/>
      <c r="O225" s="747"/>
      <c r="P225" s="727"/>
      <c r="Q225" s="455"/>
      <c r="R225" s="456"/>
      <c r="S225" s="456"/>
      <c r="T225" s="456"/>
      <c r="U225" s="456"/>
      <c r="V225" s="456"/>
      <c r="W225" s="456"/>
      <c r="X225" s="456"/>
      <c r="Y225" s="456"/>
      <c r="Z225" s="456"/>
      <c r="AA225" s="456"/>
      <c r="AB225" s="456"/>
      <c r="AC225" s="456"/>
      <c r="AD225" s="456"/>
      <c r="AE225" s="456"/>
      <c r="AF225" s="456"/>
      <c r="AG225" s="456"/>
      <c r="AH225" s="456"/>
      <c r="AI225" s="456"/>
      <c r="AJ225" s="456"/>
      <c r="AK225" s="456"/>
      <c r="AL225" s="456"/>
      <c r="AM225" s="456"/>
      <c r="AN225" s="456"/>
      <c r="AO225" s="456"/>
      <c r="AP225" s="456"/>
      <c r="AQ225" s="456"/>
      <c r="AR225" s="456"/>
      <c r="AS225" s="456"/>
      <c r="AT225" s="456"/>
      <c r="AU225" s="456"/>
      <c r="AV225" s="456"/>
      <c r="AW225" s="456"/>
      <c r="AX225" s="456"/>
      <c r="AY225" s="456"/>
      <c r="AZ225" s="456"/>
      <c r="BA225" s="456"/>
      <c r="BB225" s="456"/>
      <c r="BC225" s="456"/>
      <c r="BD225" s="456"/>
      <c r="BE225" s="456"/>
      <c r="BF225" s="456"/>
      <c r="BG225" s="456"/>
      <c r="BH225" s="456"/>
      <c r="BI225" s="456"/>
      <c r="BJ225" s="456"/>
      <c r="BK225" s="456"/>
      <c r="BL225" s="456"/>
      <c r="BM225" s="456"/>
      <c r="BN225" s="456"/>
      <c r="BO225" s="456"/>
      <c r="BP225" s="456"/>
      <c r="BQ225" s="456"/>
      <c r="BR225" s="456"/>
      <c r="BS225" s="456"/>
      <c r="BT225" s="456"/>
      <c r="BU225" s="456"/>
      <c r="BV225" s="456"/>
      <c r="BW225" s="456"/>
      <c r="BX225" s="456"/>
      <c r="BY225" s="456"/>
      <c r="BZ225" s="456"/>
      <c r="CA225" s="456"/>
      <c r="CB225" s="456"/>
      <c r="CC225" s="456"/>
      <c r="CD225" s="456"/>
      <c r="CE225" s="456"/>
      <c r="CF225" s="456"/>
      <c r="CG225" s="456"/>
      <c r="CH225" s="456"/>
      <c r="CI225" s="456"/>
      <c r="CJ225" s="456"/>
      <c r="CK225" s="456"/>
      <c r="CL225" s="456"/>
      <c r="CM225" s="456"/>
      <c r="CN225" s="456"/>
      <c r="CO225" s="456"/>
      <c r="CP225" s="456"/>
      <c r="CQ225" s="456"/>
      <c r="CR225" s="456"/>
      <c r="CS225" s="456"/>
      <c r="CT225" s="456"/>
      <c r="CU225" s="456"/>
      <c r="CV225" s="456"/>
      <c r="CW225" s="456"/>
      <c r="CX225" s="456"/>
      <c r="CY225" s="456"/>
      <c r="CZ225" s="456"/>
      <c r="DA225" s="456"/>
      <c r="DB225" s="456"/>
      <c r="DC225" s="456"/>
      <c r="DD225" s="456"/>
      <c r="DE225" s="456"/>
      <c r="DF225" s="456"/>
      <c r="DG225" s="456"/>
      <c r="DH225" s="456"/>
      <c r="DI225" s="456"/>
      <c r="DJ225" s="456"/>
      <c r="DK225" s="456"/>
      <c r="DL225" s="456"/>
      <c r="DM225" s="456"/>
      <c r="DN225" s="456"/>
      <c r="DO225" s="456"/>
      <c r="DP225" s="456"/>
      <c r="DQ225" s="456"/>
      <c r="DR225" s="456"/>
      <c r="DS225" s="456"/>
      <c r="DT225" s="456"/>
      <c r="DU225" s="456"/>
      <c r="DV225" s="456"/>
      <c r="DW225" s="456"/>
      <c r="DX225" s="456"/>
      <c r="DY225" s="456"/>
      <c r="DZ225" s="456"/>
      <c r="EA225" s="456"/>
      <c r="EB225" s="456"/>
      <c r="EC225" s="456"/>
      <c r="ED225" s="456"/>
      <c r="EE225" s="456"/>
      <c r="EF225" s="456"/>
      <c r="EG225" s="456"/>
      <c r="EH225" s="456"/>
      <c r="EI225" s="456"/>
      <c r="EJ225" s="456"/>
      <c r="EK225" s="456"/>
      <c r="EL225" s="456"/>
      <c r="EM225" s="456"/>
      <c r="EN225" s="456"/>
      <c r="EO225" s="456"/>
      <c r="EP225" s="456"/>
      <c r="EQ225" s="456"/>
      <c r="ER225" s="456"/>
      <c r="ES225" s="456"/>
      <c r="ET225" s="456"/>
      <c r="EU225" s="456"/>
      <c r="EV225" s="456"/>
      <c r="EW225" s="456"/>
      <c r="EX225" s="456"/>
      <c r="EY225" s="456"/>
      <c r="EZ225" s="456"/>
      <c r="FA225" s="456"/>
      <c r="FB225" s="456"/>
      <c r="FC225" s="456"/>
      <c r="FD225" s="456"/>
      <c r="FE225" s="456"/>
      <c r="FF225" s="456"/>
      <c r="FG225" s="456"/>
      <c r="FH225" s="456"/>
      <c r="FI225" s="456"/>
      <c r="FJ225" s="456"/>
      <c r="FK225" s="456"/>
      <c r="FL225" s="456"/>
      <c r="FM225" s="456"/>
      <c r="FN225" s="456"/>
      <c r="FO225" s="456"/>
      <c r="FP225" s="456"/>
      <c r="FQ225" s="456"/>
      <c r="FR225" s="456"/>
      <c r="FS225" s="456"/>
      <c r="FT225" s="456"/>
      <c r="FU225" s="456"/>
      <c r="FV225" s="456"/>
      <c r="FW225" s="456"/>
      <c r="FX225" s="456"/>
      <c r="FY225" s="456"/>
      <c r="FZ225" s="456"/>
      <c r="GA225" s="456"/>
      <c r="GB225" s="456"/>
      <c r="GC225" s="456"/>
      <c r="GD225" s="456"/>
      <c r="GE225" s="456"/>
      <c r="GF225" s="456"/>
      <c r="GG225" s="456"/>
      <c r="GH225" s="456"/>
      <c r="GI225" s="456"/>
      <c r="GJ225" s="456"/>
      <c r="GK225" s="456"/>
      <c r="GL225" s="456"/>
      <c r="GM225" s="456"/>
      <c r="GN225" s="456"/>
      <c r="GO225" s="456"/>
      <c r="GP225" s="456"/>
      <c r="GQ225" s="456"/>
      <c r="GR225" s="456"/>
      <c r="GS225" s="456"/>
      <c r="GT225" s="456"/>
      <c r="GU225" s="456"/>
      <c r="GV225" s="456"/>
      <c r="GW225" s="456"/>
      <c r="GX225" s="456"/>
      <c r="GY225" s="456"/>
      <c r="GZ225" s="456"/>
      <c r="HA225" s="456"/>
      <c r="HB225" s="456"/>
      <c r="HC225" s="456"/>
      <c r="HD225" s="456"/>
      <c r="HE225" s="456"/>
      <c r="HF225" s="456"/>
      <c r="HG225" s="456"/>
      <c r="HH225" s="456"/>
      <c r="HI225" s="456"/>
      <c r="HJ225" s="456"/>
      <c r="HK225" s="456"/>
      <c r="HL225" s="456"/>
      <c r="HM225" s="456"/>
      <c r="HN225" s="456"/>
      <c r="HO225" s="456"/>
      <c r="HP225" s="456"/>
      <c r="HQ225" s="456"/>
      <c r="HR225" s="456"/>
      <c r="HS225" s="456"/>
      <c r="HT225" s="456"/>
      <c r="HU225" s="456"/>
      <c r="HV225" s="456"/>
      <c r="HW225" s="456"/>
      <c r="HX225" s="456"/>
      <c r="HY225" s="456"/>
      <c r="HZ225" s="456"/>
      <c r="IA225" s="456"/>
      <c r="IB225" s="456"/>
      <c r="IC225" s="456"/>
      <c r="ID225" s="456"/>
      <c r="IE225" s="456"/>
      <c r="IF225" s="456"/>
      <c r="IG225" s="456"/>
      <c r="IH225" s="456"/>
      <c r="II225" s="456"/>
      <c r="IJ225" s="456"/>
      <c r="IK225" s="456"/>
      <c r="IL225" s="456"/>
      <c r="IM225" s="456"/>
      <c r="IN225" s="456"/>
      <c r="IO225" s="456"/>
      <c r="IP225" s="456"/>
      <c r="IQ225" s="456"/>
      <c r="IR225" s="456"/>
      <c r="IS225" s="456"/>
      <c r="IT225" s="456"/>
      <c r="IU225" s="456"/>
      <c r="IV225" s="456"/>
      <c r="IW225" s="456"/>
      <c r="IX225" s="456"/>
    </row>
    <row r="226" spans="1:258" ht="18.600000000000001" customHeight="1" thickBot="1" x14ac:dyDescent="0.25">
      <c r="A226" s="521" t="s">
        <v>363</v>
      </c>
      <c r="B226" s="521" t="s">
        <v>380</v>
      </c>
      <c r="C226" s="629"/>
      <c r="D226" s="845" t="s">
        <v>175</v>
      </c>
      <c r="E226" s="928"/>
      <c r="F226" s="663"/>
      <c r="G226" s="664" t="s">
        <v>176</v>
      </c>
      <c r="H226" s="128" t="str">
        <f>IF(OBS_CA_5152.Cu_OPE+OBS_CA_5152.FO.a_OPE+OBS_CA_5152.FttO.p_OPE+OBS_CA_5152.HSC_OPE=0," ",OBS_CA_5152.Cu_OPE+OBS_CA_5152.FO.a_OPE+OBS_CA_5152.FttO.p_OPE+OBS_CA_5152.HSC_OPE)</f>
        <v xml:space="preserve"> </v>
      </c>
      <c r="I226" s="128" t="str">
        <f>IF(OBS_PA_5152.Cu_OPE+OBS_PA_5152.FO.a_OPE+OBS_PA_5152.FttO.p_OPE=0," ",OBS_PA_5152.Cu_OPE+OBS_PA_5152.FO.a_OPE+OBS_PA_5152.FttO.p_OPE)</f>
        <v xml:space="preserve"> </v>
      </c>
      <c r="J226" s="73"/>
      <c r="K226" s="73"/>
      <c r="M226" s="774"/>
      <c r="N226" s="774"/>
      <c r="O226" s="741"/>
    </row>
    <row r="227" spans="1:258" ht="15.75" customHeight="1" x14ac:dyDescent="0.2">
      <c r="A227" s="560" t="s">
        <v>342</v>
      </c>
      <c r="B227" s="560" t="s">
        <v>397</v>
      </c>
      <c r="C227" s="51"/>
      <c r="D227" s="287"/>
      <c r="G227" s="98"/>
      <c r="H227" s="83"/>
      <c r="I227" s="73"/>
      <c r="J227" s="73"/>
      <c r="K227" s="73"/>
      <c r="M227" s="774"/>
      <c r="N227" s="774"/>
      <c r="O227" s="741"/>
    </row>
    <row r="228" spans="1:258" s="99" customFormat="1" ht="16.5" customHeight="1" thickBot="1" x14ac:dyDescent="0.25">
      <c r="A228" s="2"/>
      <c r="B228" s="2"/>
      <c r="C228" s="43"/>
      <c r="D228" s="208"/>
      <c r="E228" s="98"/>
      <c r="F228" s="98"/>
      <c r="G228" s="98"/>
      <c r="H228" s="83"/>
      <c r="I228" s="73"/>
      <c r="J228" s="73"/>
      <c r="K228" s="288"/>
      <c r="L228" s="306"/>
      <c r="M228" s="788"/>
      <c r="N228" s="788"/>
      <c r="O228" s="741"/>
      <c r="P228" s="716"/>
      <c r="Q228" s="439"/>
    </row>
    <row r="229" spans="1:258" s="456" customFormat="1" ht="33.75" customHeight="1" thickBot="1" x14ac:dyDescent="0.25">
      <c r="A229" s="321" t="s">
        <v>360</v>
      </c>
      <c r="B229" s="1328" t="s">
        <v>435</v>
      </c>
      <c r="C229" s="1328"/>
      <c r="D229" s="1328"/>
      <c r="E229" s="1328"/>
      <c r="F229" s="1328"/>
      <c r="G229" s="1329"/>
      <c r="H229" s="129" t="s">
        <v>177</v>
      </c>
      <c r="I229" s="328" t="s">
        <v>172</v>
      </c>
      <c r="J229" s="513"/>
      <c r="K229" s="513"/>
      <c r="L229" s="468"/>
      <c r="M229" s="774"/>
      <c r="N229" s="774"/>
      <c r="O229" s="748"/>
      <c r="P229" s="727"/>
      <c r="Q229" s="455"/>
    </row>
    <row r="230" spans="1:258" s="456" customFormat="1" ht="30.6" customHeight="1" thickBot="1" x14ac:dyDescent="0.25">
      <c r="A230" s="634" t="s">
        <v>447</v>
      </c>
      <c r="B230" s="645" t="s">
        <v>550</v>
      </c>
      <c r="C230" s="171"/>
      <c r="D230" s="657">
        <v>90</v>
      </c>
      <c r="E230" s="489" t="s">
        <v>28</v>
      </c>
      <c r="F230" s="182"/>
      <c r="G230" s="131"/>
      <c r="H230" s="128" t="str">
        <f>IF(OBS_CA_90.a.Cu_TOTAL+OBS_CA_90.a.FO_TOTAL+OBS_CA_90.a.AUT_TOTAL=0," ",OBS_CA_90.a.Cu_TOTAL+OBS_CA_90.a.FO_TOTAL+OBS_CA_90.a.AUT_TOTAL)</f>
        <v xml:space="preserve"> </v>
      </c>
      <c r="I230" s="128" t="str">
        <f>IF(OBS_PA_90.a.Cu_TOTAL+OBS_PA_90.a.FO_TOTAL+OBS_PA_90.a.AUT_TOTAL=0," ",OBS_PA_90.a.Cu_TOTAL+OBS_PA_90.a.FO_TOTAL+OBS_PA_90.a.AUT_TOTAL)</f>
        <v xml:space="preserve"> </v>
      </c>
      <c r="J230" s="513"/>
      <c r="K230" s="513"/>
      <c r="L230" s="468"/>
      <c r="M230" s="774"/>
      <c r="N230" s="774"/>
      <c r="O230" s="748"/>
      <c r="P230" s="727"/>
      <c r="Q230" s="455"/>
    </row>
    <row r="231" spans="1:258" s="456" customFormat="1" ht="15.75" customHeight="1" x14ac:dyDescent="0.2">
      <c r="A231" s="1280" t="s">
        <v>444</v>
      </c>
      <c r="B231" s="1277" t="s">
        <v>542</v>
      </c>
      <c r="C231" s="985"/>
      <c r="D231" s="986">
        <v>90</v>
      </c>
      <c r="E231" s="507" t="s">
        <v>28</v>
      </c>
      <c r="F231" s="987" t="s">
        <v>112</v>
      </c>
      <c r="G231" s="988"/>
      <c r="H231" s="997"/>
      <c r="I231" s="998"/>
      <c r="J231" s="513"/>
      <c r="K231" s="513"/>
      <c r="L231" s="468"/>
      <c r="M231" s="774"/>
      <c r="N231" s="774"/>
      <c r="O231" s="748"/>
      <c r="P231" s="727"/>
      <c r="Q231" s="455"/>
    </row>
    <row r="232" spans="1:258" s="456" customFormat="1" ht="15.75" customHeight="1" x14ac:dyDescent="0.2">
      <c r="A232" s="1281" t="s">
        <v>445</v>
      </c>
      <c r="B232" s="1278" t="s">
        <v>549</v>
      </c>
      <c r="C232" s="510"/>
      <c r="D232" s="989">
        <v>90</v>
      </c>
      <c r="E232" s="990" t="s">
        <v>28</v>
      </c>
      <c r="F232" s="991" t="s">
        <v>119</v>
      </c>
      <c r="G232" s="992"/>
      <c r="H232" s="1001"/>
      <c r="I232" s="1002"/>
      <c r="J232" s="513"/>
      <c r="K232" s="513"/>
      <c r="L232" s="468"/>
      <c r="M232" s="774"/>
      <c r="N232" s="774"/>
      <c r="O232" s="748"/>
      <c r="P232" s="727"/>
      <c r="Q232" s="455"/>
    </row>
    <row r="233" spans="1:258" s="456" customFormat="1" ht="15.75" customHeight="1" thickBot="1" x14ac:dyDescent="0.25">
      <c r="A233" s="1282" t="s">
        <v>446</v>
      </c>
      <c r="B233" s="1279" t="s">
        <v>543</v>
      </c>
      <c r="C233" s="993"/>
      <c r="D233" s="994">
        <v>90</v>
      </c>
      <c r="E233" s="557" t="s">
        <v>28</v>
      </c>
      <c r="F233" s="995" t="s">
        <v>393</v>
      </c>
      <c r="G233" s="996"/>
      <c r="H233" s="999"/>
      <c r="I233" s="1000"/>
      <c r="J233" s="513"/>
      <c r="K233" s="513"/>
      <c r="L233" s="468"/>
      <c r="M233" s="774"/>
      <c r="N233" s="774"/>
      <c r="O233" s="748"/>
      <c r="P233" s="727"/>
      <c r="Q233" s="455"/>
    </row>
    <row r="234" spans="1:258" s="456" customFormat="1" ht="15.75" customHeight="1" x14ac:dyDescent="0.2">
      <c r="A234" s="509"/>
      <c r="B234" s="509"/>
      <c r="C234" s="510"/>
      <c r="D234" s="511"/>
      <c r="E234" s="512"/>
      <c r="F234" s="512"/>
      <c r="G234" s="512"/>
      <c r="H234" s="610"/>
      <c r="I234" s="513"/>
      <c r="J234" s="513"/>
      <c r="K234" s="513"/>
      <c r="L234" s="468"/>
      <c r="M234" s="774"/>
      <c r="N234" s="774"/>
      <c r="O234" s="748"/>
      <c r="P234" s="727"/>
      <c r="Q234" s="455"/>
    </row>
    <row r="235" spans="1:258" s="456" customFormat="1" ht="15.75" customHeight="1" thickBot="1" x14ac:dyDescent="0.25">
      <c r="A235" s="509"/>
      <c r="B235" s="509"/>
      <c r="C235" s="510"/>
      <c r="D235" s="511"/>
      <c r="E235" s="512"/>
      <c r="F235" s="512"/>
      <c r="G235" s="512"/>
      <c r="H235" s="610"/>
      <c r="I235" s="513"/>
      <c r="J235" s="513"/>
      <c r="K235" s="513"/>
      <c r="L235" s="468"/>
      <c r="M235" s="774"/>
      <c r="N235" s="774"/>
      <c r="O235" s="748"/>
      <c r="P235" s="727"/>
      <c r="Q235" s="455"/>
    </row>
    <row r="236" spans="1:258" ht="27" customHeight="1" thickBot="1" x14ac:dyDescent="0.25">
      <c r="A236" s="713" t="s">
        <v>178</v>
      </c>
      <c r="B236" s="321" t="s">
        <v>374</v>
      </c>
      <c r="C236" s="322"/>
      <c r="D236" s="322"/>
      <c r="E236" s="322"/>
      <c r="F236" s="322"/>
      <c r="G236" s="322"/>
      <c r="H236" s="129" t="s">
        <v>177</v>
      </c>
      <c r="I236" s="328" t="s">
        <v>172</v>
      </c>
      <c r="J236" s="73"/>
      <c r="K236" s="73"/>
      <c r="M236" s="774"/>
      <c r="N236" s="774"/>
      <c r="O236" s="749"/>
    </row>
    <row r="237" spans="1:258" s="457" customFormat="1" ht="23.1" customHeight="1" x14ac:dyDescent="0.2">
      <c r="A237" s="1283" t="s">
        <v>551</v>
      </c>
      <c r="B237" s="672" t="s">
        <v>395</v>
      </c>
      <c r="C237" s="673"/>
      <c r="D237" s="679">
        <v>85</v>
      </c>
      <c r="E237" s="680" t="s">
        <v>391</v>
      </c>
      <c r="F237" s="677"/>
      <c r="G237" s="678"/>
      <c r="H237" s="686"/>
      <c r="I237" s="914"/>
      <c r="J237" s="513"/>
      <c r="K237" s="513"/>
      <c r="L237" s="468"/>
      <c r="M237" s="774"/>
      <c r="N237" s="774"/>
      <c r="O237" s="748"/>
      <c r="P237" s="727"/>
      <c r="Q237" s="455"/>
      <c r="R237" s="456"/>
      <c r="S237" s="456"/>
      <c r="T237" s="456"/>
      <c r="U237" s="456"/>
      <c r="V237" s="456"/>
      <c r="W237" s="456"/>
      <c r="X237" s="456"/>
      <c r="Y237" s="456"/>
      <c r="Z237" s="456"/>
      <c r="AA237" s="456"/>
      <c r="AB237" s="456"/>
      <c r="AC237" s="456"/>
      <c r="AD237" s="456"/>
      <c r="AE237" s="456"/>
      <c r="AF237" s="456"/>
      <c r="AG237" s="456"/>
      <c r="AH237" s="456"/>
      <c r="AI237" s="456"/>
      <c r="AJ237" s="456"/>
      <c r="AK237" s="456"/>
      <c r="AL237" s="456"/>
      <c r="AM237" s="456"/>
      <c r="AN237" s="456"/>
      <c r="AO237" s="456"/>
      <c r="AP237" s="456"/>
      <c r="AQ237" s="456"/>
      <c r="AR237" s="456"/>
      <c r="AS237" s="456"/>
      <c r="AT237" s="456"/>
      <c r="AU237" s="456"/>
      <c r="AV237" s="456"/>
      <c r="AW237" s="456"/>
      <c r="AX237" s="456"/>
      <c r="AY237" s="456"/>
      <c r="AZ237" s="456"/>
      <c r="BA237" s="456"/>
      <c r="BB237" s="456"/>
      <c r="BC237" s="456"/>
      <c r="BD237" s="456"/>
      <c r="BE237" s="456"/>
      <c r="BF237" s="456"/>
      <c r="BG237" s="456"/>
      <c r="BH237" s="456"/>
      <c r="BI237" s="456"/>
      <c r="BJ237" s="456"/>
      <c r="BK237" s="456"/>
      <c r="BL237" s="456"/>
      <c r="BM237" s="456"/>
      <c r="BN237" s="456"/>
      <c r="BO237" s="456"/>
      <c r="BP237" s="456"/>
      <c r="BQ237" s="456"/>
      <c r="BR237" s="456"/>
      <c r="BS237" s="456"/>
      <c r="BT237" s="456"/>
      <c r="BU237" s="456"/>
      <c r="BV237" s="456"/>
      <c r="BW237" s="456"/>
      <c r="BX237" s="456"/>
      <c r="BY237" s="456"/>
      <c r="BZ237" s="456"/>
      <c r="CA237" s="456"/>
      <c r="CB237" s="456"/>
      <c r="CC237" s="456"/>
      <c r="CD237" s="456"/>
      <c r="CE237" s="456"/>
      <c r="CF237" s="456"/>
      <c r="CG237" s="456"/>
      <c r="CH237" s="456"/>
      <c r="CI237" s="456"/>
      <c r="CJ237" s="456"/>
      <c r="CK237" s="456"/>
      <c r="CL237" s="456"/>
      <c r="CM237" s="456"/>
      <c r="CN237" s="456"/>
      <c r="CO237" s="456"/>
      <c r="CP237" s="456"/>
      <c r="CQ237" s="456"/>
      <c r="CR237" s="456"/>
      <c r="CS237" s="456"/>
      <c r="CT237" s="456"/>
      <c r="CU237" s="456"/>
      <c r="CV237" s="456"/>
      <c r="CW237" s="456"/>
      <c r="CX237" s="456"/>
      <c r="CY237" s="456"/>
      <c r="CZ237" s="456"/>
      <c r="DA237" s="456"/>
      <c r="DB237" s="456"/>
      <c r="DC237" s="456"/>
      <c r="DD237" s="456"/>
      <c r="DE237" s="456"/>
      <c r="DF237" s="456"/>
      <c r="DG237" s="456"/>
      <c r="DH237" s="456"/>
      <c r="DI237" s="456"/>
      <c r="DJ237" s="456"/>
      <c r="DK237" s="456"/>
      <c r="DL237" s="456"/>
      <c r="DM237" s="456"/>
      <c r="DN237" s="456"/>
      <c r="DO237" s="456"/>
      <c r="DP237" s="456"/>
      <c r="DQ237" s="456"/>
      <c r="DR237" s="456"/>
      <c r="DS237" s="456"/>
      <c r="DT237" s="456"/>
      <c r="DU237" s="456"/>
      <c r="DV237" s="456"/>
      <c r="DW237" s="456"/>
      <c r="DX237" s="456"/>
      <c r="DY237" s="456"/>
      <c r="DZ237" s="456"/>
      <c r="EA237" s="456"/>
      <c r="EB237" s="456"/>
      <c r="EC237" s="456"/>
      <c r="ED237" s="456"/>
      <c r="EE237" s="456"/>
      <c r="EF237" s="456"/>
      <c r="EG237" s="456"/>
      <c r="EH237" s="456"/>
      <c r="EI237" s="456"/>
      <c r="EJ237" s="456"/>
      <c r="EK237" s="456"/>
      <c r="EL237" s="456"/>
      <c r="EM237" s="456"/>
      <c r="EN237" s="456"/>
      <c r="EO237" s="456"/>
      <c r="EP237" s="456"/>
      <c r="EQ237" s="456"/>
      <c r="ER237" s="456"/>
      <c r="ES237" s="456"/>
      <c r="ET237" s="456"/>
      <c r="EU237" s="456"/>
      <c r="EV237" s="456"/>
      <c r="EW237" s="456"/>
      <c r="EX237" s="456"/>
      <c r="EY237" s="456"/>
      <c r="EZ237" s="456"/>
      <c r="FA237" s="456"/>
      <c r="FB237" s="456"/>
      <c r="FC237" s="456"/>
      <c r="FD237" s="456"/>
      <c r="FE237" s="456"/>
      <c r="FF237" s="456"/>
      <c r="FG237" s="456"/>
      <c r="FH237" s="456"/>
      <c r="FI237" s="456"/>
      <c r="FJ237" s="456"/>
      <c r="FK237" s="456"/>
      <c r="FL237" s="456"/>
      <c r="FM237" s="456"/>
      <c r="FN237" s="456"/>
      <c r="FO237" s="456"/>
      <c r="FP237" s="456"/>
      <c r="FQ237" s="456"/>
      <c r="FR237" s="456"/>
      <c r="FS237" s="456"/>
      <c r="FT237" s="456"/>
      <c r="FU237" s="456"/>
      <c r="FV237" s="456"/>
      <c r="FW237" s="456"/>
      <c r="FX237" s="456"/>
      <c r="FY237" s="456"/>
      <c r="FZ237" s="456"/>
      <c r="GA237" s="456"/>
      <c r="GB237" s="456"/>
      <c r="GC237" s="456"/>
      <c r="GD237" s="456"/>
      <c r="GE237" s="456"/>
      <c r="GF237" s="456"/>
      <c r="GG237" s="456"/>
      <c r="GH237" s="456"/>
      <c r="GI237" s="456"/>
      <c r="GJ237" s="456"/>
      <c r="GK237" s="456"/>
      <c r="GL237" s="456"/>
      <c r="GM237" s="456"/>
      <c r="GN237" s="456"/>
      <c r="GO237" s="456"/>
      <c r="GP237" s="456"/>
      <c r="GQ237" s="456"/>
      <c r="GR237" s="456"/>
      <c r="GS237" s="456"/>
      <c r="GT237" s="456"/>
      <c r="GU237" s="456"/>
      <c r="GV237" s="456"/>
      <c r="GW237" s="456"/>
      <c r="GX237" s="456"/>
      <c r="GY237" s="456"/>
      <c r="GZ237" s="456"/>
      <c r="HA237" s="456"/>
      <c r="HB237" s="456"/>
      <c r="HC237" s="456"/>
      <c r="HD237" s="456"/>
      <c r="HE237" s="456"/>
      <c r="HF237" s="456"/>
      <c r="HG237" s="456"/>
      <c r="HH237" s="456"/>
      <c r="HI237" s="456"/>
      <c r="HJ237" s="456"/>
      <c r="HK237" s="456"/>
      <c r="HL237" s="456"/>
      <c r="HM237" s="456"/>
      <c r="HN237" s="456"/>
      <c r="HO237" s="456"/>
      <c r="HP237" s="456"/>
      <c r="HQ237" s="456"/>
      <c r="HR237" s="456"/>
      <c r="HS237" s="456"/>
      <c r="HT237" s="456"/>
      <c r="HU237" s="456"/>
      <c r="HV237" s="456"/>
      <c r="HW237" s="456"/>
      <c r="HX237" s="456"/>
      <c r="HY237" s="456"/>
      <c r="HZ237" s="456"/>
      <c r="IA237" s="456"/>
      <c r="IB237" s="456"/>
      <c r="IC237" s="456"/>
      <c r="ID237" s="456"/>
      <c r="IE237" s="456"/>
      <c r="IF237" s="456"/>
      <c r="IG237" s="456"/>
      <c r="IH237" s="456"/>
      <c r="II237" s="456"/>
      <c r="IJ237" s="456"/>
      <c r="IK237" s="456"/>
      <c r="IL237" s="456"/>
      <c r="IM237" s="456"/>
      <c r="IN237" s="456"/>
      <c r="IO237" s="456"/>
      <c r="IP237" s="456"/>
      <c r="IQ237" s="456"/>
      <c r="IR237" s="456"/>
      <c r="IS237" s="456"/>
      <c r="IT237" s="456"/>
      <c r="IU237" s="456"/>
      <c r="IV237" s="456"/>
      <c r="IW237" s="456"/>
      <c r="IX237" s="456"/>
    </row>
    <row r="238" spans="1:258" ht="27" customHeight="1" thickBot="1" x14ac:dyDescent="0.25">
      <c r="A238" s="1284" t="s">
        <v>401</v>
      </c>
      <c r="B238" s="714" t="s">
        <v>382</v>
      </c>
      <c r="C238" s="74"/>
      <c r="D238" s="674">
        <v>85</v>
      </c>
      <c r="E238" s="675" t="s">
        <v>132</v>
      </c>
      <c r="F238" s="675"/>
      <c r="G238" s="676"/>
      <c r="H238" s="296"/>
      <c r="I238" s="915"/>
      <c r="J238" s="73"/>
      <c r="K238" s="73"/>
      <c r="M238" s="774"/>
      <c r="N238" s="774"/>
    </row>
    <row r="239" spans="1:258" ht="22.5" customHeight="1" thickBot="1" x14ac:dyDescent="0.25">
      <c r="A239" s="550" t="s">
        <v>358</v>
      </c>
      <c r="B239" s="550" t="s">
        <v>383</v>
      </c>
      <c r="C239" s="337"/>
      <c r="D239" s="665">
        <v>85</v>
      </c>
      <c r="E239" s="182"/>
      <c r="F239" s="182"/>
      <c r="G239" s="131"/>
      <c r="H239" s="97" t="str">
        <f>IF(OBS_CA_85.ab_TOTAL+OBS_CA_85.c_TOTAL=0," ",OBS_CA_85.ab_TOTAL+OBS_CA_85.c_TOTAL)</f>
        <v xml:space="preserve"> </v>
      </c>
      <c r="I239" s="97"/>
      <c r="J239" s="252"/>
      <c r="K239" s="73"/>
      <c r="L239" s="218"/>
      <c r="M239" s="782"/>
      <c r="N239" s="782"/>
      <c r="O239" s="750"/>
    </row>
    <row r="240" spans="1:258" ht="15.75" customHeight="1" x14ac:dyDescent="0.2">
      <c r="A240" s="50"/>
      <c r="B240" s="50"/>
      <c r="C240" s="51"/>
      <c r="D240" s="40"/>
      <c r="G240" s="98"/>
      <c r="H240" s="73"/>
      <c r="I240" s="73"/>
      <c r="J240" s="73"/>
      <c r="K240" s="73"/>
      <c r="M240" s="774"/>
      <c r="N240" s="774"/>
      <c r="O240" s="750"/>
    </row>
    <row r="241" spans="1:258" s="457" customFormat="1" ht="15.75" customHeight="1" thickBot="1" x14ac:dyDescent="0.25">
      <c r="A241" s="498"/>
      <c r="C241" s="612"/>
      <c r="D241" s="613"/>
      <c r="E241" s="512"/>
      <c r="F241" s="512"/>
      <c r="G241" s="512"/>
      <c r="H241" s="513"/>
      <c r="I241" s="513"/>
      <c r="J241" s="513"/>
      <c r="K241" s="513"/>
      <c r="L241" s="468"/>
      <c r="M241" s="774"/>
      <c r="N241" s="774"/>
      <c r="O241" s="751"/>
      <c r="P241" s="727"/>
      <c r="Q241" s="455"/>
      <c r="R241" s="456"/>
      <c r="S241" s="456"/>
      <c r="T241" s="456"/>
      <c r="U241" s="456"/>
      <c r="V241" s="456"/>
      <c r="W241" s="456"/>
      <c r="X241" s="456"/>
      <c r="Y241" s="456"/>
      <c r="Z241" s="456"/>
      <c r="AA241" s="456"/>
      <c r="AB241" s="456"/>
      <c r="AC241" s="456"/>
      <c r="AD241" s="456"/>
      <c r="AE241" s="456"/>
      <c r="AF241" s="456"/>
      <c r="AG241" s="456"/>
      <c r="AH241" s="456"/>
      <c r="AI241" s="456"/>
      <c r="AJ241" s="456"/>
      <c r="AK241" s="456"/>
      <c r="AL241" s="456"/>
      <c r="AM241" s="456"/>
      <c r="AN241" s="456"/>
      <c r="AO241" s="456"/>
      <c r="AP241" s="456"/>
      <c r="AQ241" s="456"/>
      <c r="AR241" s="456"/>
      <c r="AS241" s="456"/>
      <c r="AT241" s="456"/>
      <c r="AU241" s="456"/>
      <c r="AV241" s="456"/>
      <c r="AW241" s="456"/>
      <c r="AX241" s="456"/>
      <c r="AY241" s="456"/>
      <c r="AZ241" s="456"/>
      <c r="BA241" s="456"/>
      <c r="BB241" s="456"/>
      <c r="BC241" s="456"/>
      <c r="BD241" s="456"/>
      <c r="BE241" s="456"/>
      <c r="BF241" s="456"/>
      <c r="BG241" s="456"/>
      <c r="BH241" s="456"/>
      <c r="BI241" s="456"/>
      <c r="BJ241" s="456"/>
      <c r="BK241" s="456"/>
      <c r="BL241" s="456"/>
      <c r="BM241" s="456"/>
      <c r="BN241" s="456"/>
      <c r="BO241" s="456"/>
      <c r="BP241" s="456"/>
      <c r="BQ241" s="456"/>
      <c r="BR241" s="456"/>
      <c r="BS241" s="456"/>
      <c r="BT241" s="456"/>
      <c r="BU241" s="456"/>
      <c r="BV241" s="456"/>
      <c r="BW241" s="456"/>
      <c r="BX241" s="456"/>
      <c r="BY241" s="456"/>
      <c r="BZ241" s="456"/>
      <c r="CA241" s="456"/>
      <c r="CB241" s="456"/>
      <c r="CC241" s="456"/>
      <c r="CD241" s="456"/>
      <c r="CE241" s="456"/>
      <c r="CF241" s="456"/>
      <c r="CG241" s="456"/>
      <c r="CH241" s="456"/>
      <c r="CI241" s="456"/>
      <c r="CJ241" s="456"/>
      <c r="CK241" s="456"/>
      <c r="CL241" s="456"/>
      <c r="CM241" s="456"/>
      <c r="CN241" s="456"/>
      <c r="CO241" s="456"/>
      <c r="CP241" s="456"/>
      <c r="CQ241" s="456"/>
      <c r="CR241" s="456"/>
      <c r="CS241" s="456"/>
      <c r="CT241" s="456"/>
      <c r="CU241" s="456"/>
      <c r="CV241" s="456"/>
      <c r="CW241" s="456"/>
      <c r="CX241" s="456"/>
      <c r="CY241" s="456"/>
      <c r="CZ241" s="456"/>
      <c r="DA241" s="456"/>
      <c r="DB241" s="456"/>
      <c r="DC241" s="456"/>
      <c r="DD241" s="456"/>
      <c r="DE241" s="456"/>
      <c r="DF241" s="456"/>
      <c r="DG241" s="456"/>
      <c r="DH241" s="456"/>
      <c r="DI241" s="456"/>
      <c r="DJ241" s="456"/>
      <c r="DK241" s="456"/>
      <c r="DL241" s="456"/>
      <c r="DM241" s="456"/>
      <c r="DN241" s="456"/>
      <c r="DO241" s="456"/>
      <c r="DP241" s="456"/>
      <c r="DQ241" s="456"/>
      <c r="DR241" s="456"/>
      <c r="DS241" s="456"/>
      <c r="DT241" s="456"/>
      <c r="DU241" s="456"/>
      <c r="DV241" s="456"/>
      <c r="DW241" s="456"/>
      <c r="DX241" s="456"/>
      <c r="DY241" s="456"/>
      <c r="DZ241" s="456"/>
      <c r="EA241" s="456"/>
      <c r="EB241" s="456"/>
      <c r="EC241" s="456"/>
      <c r="ED241" s="456"/>
      <c r="EE241" s="456"/>
      <c r="EF241" s="456"/>
      <c r="EG241" s="456"/>
      <c r="EH241" s="456"/>
      <c r="EI241" s="456"/>
      <c r="EJ241" s="456"/>
      <c r="EK241" s="456"/>
      <c r="EL241" s="456"/>
      <c r="EM241" s="456"/>
      <c r="EN241" s="456"/>
      <c r="EO241" s="456"/>
      <c r="EP241" s="456"/>
      <c r="EQ241" s="456"/>
      <c r="ER241" s="456"/>
      <c r="ES241" s="456"/>
      <c r="ET241" s="456"/>
      <c r="EU241" s="456"/>
      <c r="EV241" s="456"/>
      <c r="EW241" s="456"/>
      <c r="EX241" s="456"/>
      <c r="EY241" s="456"/>
      <c r="EZ241" s="456"/>
      <c r="FA241" s="456"/>
      <c r="FB241" s="456"/>
      <c r="FC241" s="456"/>
      <c r="FD241" s="456"/>
      <c r="FE241" s="456"/>
      <c r="FF241" s="456"/>
      <c r="FG241" s="456"/>
      <c r="FH241" s="456"/>
      <c r="FI241" s="456"/>
      <c r="FJ241" s="456"/>
      <c r="FK241" s="456"/>
      <c r="FL241" s="456"/>
      <c r="FM241" s="456"/>
      <c r="FN241" s="456"/>
      <c r="FO241" s="456"/>
      <c r="FP241" s="456"/>
      <c r="FQ241" s="456"/>
      <c r="FR241" s="456"/>
      <c r="FS241" s="456"/>
      <c r="FT241" s="456"/>
      <c r="FU241" s="456"/>
      <c r="FV241" s="456"/>
      <c r="FW241" s="456"/>
      <c r="FX241" s="456"/>
      <c r="FY241" s="456"/>
      <c r="FZ241" s="456"/>
      <c r="GA241" s="456"/>
      <c r="GB241" s="456"/>
      <c r="GC241" s="456"/>
      <c r="GD241" s="456"/>
      <c r="GE241" s="456"/>
      <c r="GF241" s="456"/>
      <c r="GG241" s="456"/>
      <c r="GH241" s="456"/>
      <c r="GI241" s="456"/>
      <c r="GJ241" s="456"/>
      <c r="GK241" s="456"/>
      <c r="GL241" s="456"/>
      <c r="GM241" s="456"/>
      <c r="GN241" s="456"/>
      <c r="GO241" s="456"/>
      <c r="GP241" s="456"/>
      <c r="GQ241" s="456"/>
      <c r="GR241" s="456"/>
      <c r="GS241" s="456"/>
      <c r="GT241" s="456"/>
      <c r="GU241" s="456"/>
      <c r="GV241" s="456"/>
      <c r="GW241" s="456"/>
      <c r="GX241" s="456"/>
      <c r="GY241" s="456"/>
      <c r="GZ241" s="456"/>
      <c r="HA241" s="456"/>
      <c r="HB241" s="456"/>
      <c r="HC241" s="456"/>
      <c r="HD241" s="456"/>
      <c r="HE241" s="456"/>
      <c r="HF241" s="456"/>
      <c r="HG241" s="456"/>
      <c r="HH241" s="456"/>
      <c r="HI241" s="456"/>
      <c r="HJ241" s="456"/>
      <c r="HK241" s="456"/>
      <c r="HL241" s="456"/>
      <c r="HM241" s="456"/>
      <c r="HN241" s="456"/>
      <c r="HO241" s="456"/>
      <c r="HP241" s="456"/>
      <c r="HQ241" s="456"/>
      <c r="HR241" s="456"/>
      <c r="HS241" s="456"/>
      <c r="HT241" s="456"/>
      <c r="HU241" s="456"/>
      <c r="HV241" s="456"/>
      <c r="HW241" s="456"/>
      <c r="HX241" s="456"/>
      <c r="HY241" s="456"/>
      <c r="HZ241" s="456"/>
      <c r="IA241" s="456"/>
      <c r="IB241" s="456"/>
      <c r="IC241" s="456"/>
      <c r="ID241" s="456"/>
      <c r="IE241" s="456"/>
      <c r="IF241" s="456"/>
      <c r="IG241" s="456"/>
      <c r="IH241" s="456"/>
      <c r="II241" s="456"/>
      <c r="IJ241" s="456"/>
      <c r="IK241" s="456"/>
      <c r="IL241" s="456"/>
      <c r="IM241" s="456"/>
      <c r="IN241" s="456"/>
      <c r="IO241" s="456"/>
      <c r="IP241" s="456"/>
      <c r="IQ241" s="456"/>
      <c r="IR241" s="456"/>
      <c r="IS241" s="456"/>
      <c r="IT241" s="456"/>
      <c r="IU241" s="456"/>
      <c r="IV241" s="456"/>
      <c r="IW241" s="456"/>
      <c r="IX241" s="456"/>
    </row>
    <row r="242" spans="1:258" ht="25.5" customHeight="1" thickBot="1" x14ac:dyDescent="0.25">
      <c r="A242" s="321" t="s">
        <v>359</v>
      </c>
      <c r="B242" s="1328" t="s">
        <v>448</v>
      </c>
      <c r="C242" s="1328"/>
      <c r="D242" s="1328"/>
      <c r="E242" s="1328"/>
      <c r="F242" s="1328"/>
      <c r="G242" s="1329"/>
      <c r="H242" s="617" t="s">
        <v>177</v>
      </c>
      <c r="I242" s="618" t="s">
        <v>172</v>
      </c>
      <c r="J242" s="73"/>
      <c r="K242" s="73"/>
      <c r="M242" s="774"/>
      <c r="N242" s="774"/>
      <c r="O242" s="750"/>
    </row>
    <row r="243" spans="1:258" s="457" customFormat="1" ht="18.600000000000001" customHeight="1" x14ac:dyDescent="0.2">
      <c r="A243" s="1286" t="s">
        <v>399</v>
      </c>
      <c r="B243" s="505" t="s">
        <v>355</v>
      </c>
      <c r="C243" s="647"/>
      <c r="D243" s="670">
        <v>91</v>
      </c>
      <c r="E243" s="507" t="s">
        <v>392</v>
      </c>
      <c r="F243" s="507"/>
      <c r="G243" s="648"/>
      <c r="H243" s="688"/>
      <c r="I243" s="692"/>
      <c r="J243" s="513"/>
      <c r="K243" s="513"/>
      <c r="L243" s="468"/>
      <c r="M243" s="774"/>
      <c r="N243" s="774"/>
      <c r="O243" s="751"/>
      <c r="P243" s="727"/>
      <c r="Q243" s="455"/>
      <c r="R243" s="456"/>
      <c r="S243" s="456"/>
      <c r="T243" s="456"/>
      <c r="U243" s="456"/>
      <c r="V243" s="456"/>
      <c r="W243" s="456"/>
      <c r="X243" s="456"/>
      <c r="Y243" s="456"/>
      <c r="Z243" s="456"/>
      <c r="AA243" s="456"/>
      <c r="AB243" s="456"/>
      <c r="AC243" s="456"/>
      <c r="AD243" s="456"/>
      <c r="AE243" s="456"/>
      <c r="AF243" s="456"/>
      <c r="AG243" s="456"/>
      <c r="AH243" s="456"/>
      <c r="AI243" s="456"/>
      <c r="AJ243" s="456"/>
      <c r="AK243" s="456"/>
      <c r="AL243" s="456"/>
      <c r="AM243" s="456"/>
      <c r="AN243" s="456"/>
      <c r="AO243" s="456"/>
      <c r="AP243" s="456"/>
      <c r="AQ243" s="456"/>
      <c r="AR243" s="456"/>
      <c r="AS243" s="456"/>
      <c r="AT243" s="456"/>
      <c r="AU243" s="456"/>
      <c r="AV243" s="456"/>
      <c r="AW243" s="456"/>
      <c r="AX243" s="456"/>
      <c r="AY243" s="456"/>
      <c r="AZ243" s="456"/>
      <c r="BA243" s="456"/>
      <c r="BB243" s="456"/>
      <c r="BC243" s="456"/>
      <c r="BD243" s="456"/>
      <c r="BE243" s="456"/>
      <c r="BF243" s="456"/>
      <c r="BG243" s="456"/>
      <c r="BH243" s="456"/>
      <c r="BI243" s="456"/>
      <c r="BJ243" s="456"/>
      <c r="BK243" s="456"/>
      <c r="BL243" s="456"/>
      <c r="BM243" s="456"/>
      <c r="BN243" s="456"/>
      <c r="BO243" s="456"/>
      <c r="BP243" s="456"/>
      <c r="BQ243" s="456"/>
      <c r="BR243" s="456"/>
      <c r="BS243" s="456"/>
      <c r="BT243" s="456"/>
      <c r="BU243" s="456"/>
      <c r="BV243" s="456"/>
      <c r="BW243" s="456"/>
      <c r="BX243" s="456"/>
      <c r="BY243" s="456"/>
      <c r="BZ243" s="456"/>
      <c r="CA243" s="456"/>
      <c r="CB243" s="456"/>
      <c r="CC243" s="456"/>
      <c r="CD243" s="456"/>
      <c r="CE243" s="456"/>
      <c r="CF243" s="456"/>
      <c r="CG243" s="456"/>
      <c r="CH243" s="456"/>
      <c r="CI243" s="456"/>
      <c r="CJ243" s="456"/>
      <c r="CK243" s="456"/>
      <c r="CL243" s="456"/>
      <c r="CM243" s="456"/>
      <c r="CN243" s="456"/>
      <c r="CO243" s="456"/>
      <c r="CP243" s="456"/>
      <c r="CQ243" s="456"/>
      <c r="CR243" s="456"/>
      <c r="CS243" s="456"/>
      <c r="CT243" s="456"/>
      <c r="CU243" s="456"/>
      <c r="CV243" s="456"/>
      <c r="CW243" s="456"/>
      <c r="CX243" s="456"/>
      <c r="CY243" s="456"/>
      <c r="CZ243" s="456"/>
      <c r="DA243" s="456"/>
      <c r="DB243" s="456"/>
      <c r="DC243" s="456"/>
      <c r="DD243" s="456"/>
      <c r="DE243" s="456"/>
      <c r="DF243" s="456"/>
      <c r="DG243" s="456"/>
      <c r="DH243" s="456"/>
      <c r="DI243" s="456"/>
      <c r="DJ243" s="456"/>
      <c r="DK243" s="456"/>
      <c r="DL243" s="456"/>
      <c r="DM243" s="456"/>
      <c r="DN243" s="456"/>
      <c r="DO243" s="456"/>
      <c r="DP243" s="456"/>
      <c r="DQ243" s="456"/>
      <c r="DR243" s="456"/>
      <c r="DS243" s="456"/>
      <c r="DT243" s="456"/>
      <c r="DU243" s="456"/>
      <c r="DV243" s="456"/>
      <c r="DW243" s="456"/>
      <c r="DX243" s="456"/>
      <c r="DY243" s="456"/>
      <c r="DZ243" s="456"/>
      <c r="EA243" s="456"/>
      <c r="EB243" s="456"/>
      <c r="EC243" s="456"/>
      <c r="ED243" s="456"/>
      <c r="EE243" s="456"/>
      <c r="EF243" s="456"/>
      <c r="EG243" s="456"/>
      <c r="EH243" s="456"/>
      <c r="EI243" s="456"/>
      <c r="EJ243" s="456"/>
      <c r="EK243" s="456"/>
      <c r="EL243" s="456"/>
      <c r="EM243" s="456"/>
      <c r="EN243" s="456"/>
      <c r="EO243" s="456"/>
      <c r="EP243" s="456"/>
      <c r="EQ243" s="456"/>
      <c r="ER243" s="456"/>
      <c r="ES243" s="456"/>
      <c r="ET243" s="456"/>
      <c r="EU243" s="456"/>
      <c r="EV243" s="456"/>
      <c r="EW243" s="456"/>
      <c r="EX243" s="456"/>
      <c r="EY243" s="456"/>
      <c r="EZ243" s="456"/>
      <c r="FA243" s="456"/>
      <c r="FB243" s="456"/>
      <c r="FC243" s="456"/>
      <c r="FD243" s="456"/>
      <c r="FE243" s="456"/>
      <c r="FF243" s="456"/>
      <c r="FG243" s="456"/>
      <c r="FH243" s="456"/>
      <c r="FI243" s="456"/>
      <c r="FJ243" s="456"/>
      <c r="FK243" s="456"/>
      <c r="FL243" s="456"/>
      <c r="FM243" s="456"/>
      <c r="FN243" s="456"/>
      <c r="FO243" s="456"/>
      <c r="FP243" s="456"/>
      <c r="FQ243" s="456"/>
      <c r="FR243" s="456"/>
      <c r="FS243" s="456"/>
      <c r="FT243" s="456"/>
      <c r="FU243" s="456"/>
      <c r="FV243" s="456"/>
      <c r="FW243" s="456"/>
      <c r="FX243" s="456"/>
      <c r="FY243" s="456"/>
      <c r="FZ243" s="456"/>
      <c r="GA243" s="456"/>
      <c r="GB243" s="456"/>
      <c r="GC243" s="456"/>
      <c r="GD243" s="456"/>
      <c r="GE243" s="456"/>
      <c r="GF243" s="456"/>
      <c r="GG243" s="456"/>
      <c r="GH243" s="456"/>
      <c r="GI243" s="456"/>
      <c r="GJ243" s="456"/>
      <c r="GK243" s="456"/>
      <c r="GL243" s="456"/>
      <c r="GM243" s="456"/>
      <c r="GN243" s="456"/>
      <c r="GO243" s="456"/>
      <c r="GP243" s="456"/>
      <c r="GQ243" s="456"/>
      <c r="GR243" s="456"/>
      <c r="GS243" s="456"/>
      <c r="GT243" s="456"/>
      <c r="GU243" s="456"/>
      <c r="GV243" s="456"/>
      <c r="GW243" s="456"/>
      <c r="GX243" s="456"/>
      <c r="GY243" s="456"/>
      <c r="GZ243" s="456"/>
      <c r="HA243" s="456"/>
      <c r="HB243" s="456"/>
      <c r="HC243" s="456"/>
      <c r="HD243" s="456"/>
      <c r="HE243" s="456"/>
      <c r="HF243" s="456"/>
      <c r="HG243" s="456"/>
      <c r="HH243" s="456"/>
      <c r="HI243" s="456"/>
      <c r="HJ243" s="456"/>
      <c r="HK243" s="456"/>
      <c r="HL243" s="456"/>
      <c r="HM243" s="456"/>
      <c r="HN243" s="456"/>
      <c r="HO243" s="456"/>
      <c r="HP243" s="456"/>
      <c r="HQ243" s="456"/>
      <c r="HR243" s="456"/>
      <c r="HS243" s="456"/>
      <c r="HT243" s="456"/>
      <c r="HU243" s="456"/>
      <c r="HV243" s="456"/>
      <c r="HW243" s="456"/>
      <c r="HX243" s="456"/>
      <c r="HY243" s="456"/>
      <c r="HZ243" s="456"/>
      <c r="IA243" s="456"/>
      <c r="IB243" s="456"/>
      <c r="IC243" s="456"/>
      <c r="ID243" s="456"/>
      <c r="IE243" s="456"/>
      <c r="IF243" s="456"/>
      <c r="IG243" s="456"/>
      <c r="IH243" s="456"/>
      <c r="II243" s="456"/>
      <c r="IJ243" s="456"/>
      <c r="IK243" s="456"/>
      <c r="IL243" s="456"/>
      <c r="IM243" s="456"/>
      <c r="IN243" s="456"/>
      <c r="IO243" s="456"/>
      <c r="IP243" s="456"/>
      <c r="IQ243" s="456"/>
      <c r="IR243" s="456"/>
      <c r="IS243" s="456"/>
      <c r="IT243" s="456"/>
      <c r="IU243" s="456"/>
      <c r="IV243" s="456"/>
      <c r="IW243" s="456"/>
      <c r="IX243" s="456"/>
    </row>
    <row r="244" spans="1:258" s="457" customFormat="1" ht="18.600000000000001" customHeight="1" x14ac:dyDescent="0.2">
      <c r="A244" s="1285" t="s">
        <v>371</v>
      </c>
      <c r="B244" s="1212" t="s">
        <v>356</v>
      </c>
      <c r="C244" s="650"/>
      <c r="D244" s="669">
        <v>91</v>
      </c>
      <c r="E244" s="651" t="s">
        <v>303</v>
      </c>
      <c r="F244" s="651" t="s">
        <v>389</v>
      </c>
      <c r="G244" s="652"/>
      <c r="H244" s="689"/>
      <c r="I244" s="693"/>
      <c r="J244" s="513"/>
      <c r="K244" s="513"/>
      <c r="L244" s="468"/>
      <c r="M244" s="774"/>
      <c r="N244" s="774"/>
      <c r="O244" s="751"/>
      <c r="P244" s="727"/>
      <c r="Q244" s="455"/>
      <c r="R244" s="456"/>
      <c r="S244" s="456"/>
      <c r="T244" s="456"/>
      <c r="U244" s="456"/>
      <c r="V244" s="456"/>
      <c r="W244" s="456"/>
      <c r="X244" s="456"/>
      <c r="Y244" s="456"/>
      <c r="Z244" s="456"/>
      <c r="AA244" s="456"/>
      <c r="AB244" s="456"/>
      <c r="AC244" s="456"/>
      <c r="AD244" s="456"/>
      <c r="AE244" s="456"/>
      <c r="AF244" s="456"/>
      <c r="AG244" s="456"/>
      <c r="AH244" s="456"/>
      <c r="AI244" s="456"/>
      <c r="AJ244" s="456"/>
      <c r="AK244" s="456"/>
      <c r="AL244" s="456"/>
      <c r="AM244" s="456"/>
      <c r="AN244" s="456"/>
      <c r="AO244" s="456"/>
      <c r="AP244" s="456"/>
      <c r="AQ244" s="456"/>
      <c r="AR244" s="456"/>
      <c r="AS244" s="456"/>
      <c r="AT244" s="456"/>
      <c r="AU244" s="456"/>
      <c r="AV244" s="456"/>
      <c r="AW244" s="456"/>
      <c r="AX244" s="456"/>
      <c r="AY244" s="456"/>
      <c r="AZ244" s="456"/>
      <c r="BA244" s="456"/>
      <c r="BB244" s="456"/>
      <c r="BC244" s="456"/>
      <c r="BD244" s="456"/>
      <c r="BE244" s="456"/>
      <c r="BF244" s="456"/>
      <c r="BG244" s="456"/>
      <c r="BH244" s="456"/>
      <c r="BI244" s="456"/>
      <c r="BJ244" s="456"/>
      <c r="BK244" s="456"/>
      <c r="BL244" s="456"/>
      <c r="BM244" s="456"/>
      <c r="BN244" s="456"/>
      <c r="BO244" s="456"/>
      <c r="BP244" s="456"/>
      <c r="BQ244" s="456"/>
      <c r="BR244" s="456"/>
      <c r="BS244" s="456"/>
      <c r="BT244" s="456"/>
      <c r="BU244" s="456"/>
      <c r="BV244" s="456"/>
      <c r="BW244" s="456"/>
      <c r="BX244" s="456"/>
      <c r="BY244" s="456"/>
      <c r="BZ244" s="456"/>
      <c r="CA244" s="456"/>
      <c r="CB244" s="456"/>
      <c r="CC244" s="456"/>
      <c r="CD244" s="456"/>
      <c r="CE244" s="456"/>
      <c r="CF244" s="456"/>
      <c r="CG244" s="456"/>
      <c r="CH244" s="456"/>
      <c r="CI244" s="456"/>
      <c r="CJ244" s="456"/>
      <c r="CK244" s="456"/>
      <c r="CL244" s="456"/>
      <c r="CM244" s="456"/>
      <c r="CN244" s="456"/>
      <c r="CO244" s="456"/>
      <c r="CP244" s="456"/>
      <c r="CQ244" s="456"/>
      <c r="CR244" s="456"/>
      <c r="CS244" s="456"/>
      <c r="CT244" s="456"/>
      <c r="CU244" s="456"/>
      <c r="CV244" s="456"/>
      <c r="CW244" s="456"/>
      <c r="CX244" s="456"/>
      <c r="CY244" s="456"/>
      <c r="CZ244" s="456"/>
      <c r="DA244" s="456"/>
      <c r="DB244" s="456"/>
      <c r="DC244" s="456"/>
      <c r="DD244" s="456"/>
      <c r="DE244" s="456"/>
      <c r="DF244" s="456"/>
      <c r="DG244" s="456"/>
      <c r="DH244" s="456"/>
      <c r="DI244" s="456"/>
      <c r="DJ244" s="456"/>
      <c r="DK244" s="456"/>
      <c r="DL244" s="456"/>
      <c r="DM244" s="456"/>
      <c r="DN244" s="456"/>
      <c r="DO244" s="456"/>
      <c r="DP244" s="456"/>
      <c r="DQ244" s="456"/>
      <c r="DR244" s="456"/>
      <c r="DS244" s="456"/>
      <c r="DT244" s="456"/>
      <c r="DU244" s="456"/>
      <c r="DV244" s="456"/>
      <c r="DW244" s="456"/>
      <c r="DX244" s="456"/>
      <c r="DY244" s="456"/>
      <c r="DZ244" s="456"/>
      <c r="EA244" s="456"/>
      <c r="EB244" s="456"/>
      <c r="EC244" s="456"/>
      <c r="ED244" s="456"/>
      <c r="EE244" s="456"/>
      <c r="EF244" s="456"/>
      <c r="EG244" s="456"/>
      <c r="EH244" s="456"/>
      <c r="EI244" s="456"/>
      <c r="EJ244" s="456"/>
      <c r="EK244" s="456"/>
      <c r="EL244" s="456"/>
      <c r="EM244" s="456"/>
      <c r="EN244" s="456"/>
      <c r="EO244" s="456"/>
      <c r="EP244" s="456"/>
      <c r="EQ244" s="456"/>
      <c r="ER244" s="456"/>
      <c r="ES244" s="456"/>
      <c r="ET244" s="456"/>
      <c r="EU244" s="456"/>
      <c r="EV244" s="456"/>
      <c r="EW244" s="456"/>
      <c r="EX244" s="456"/>
      <c r="EY244" s="456"/>
      <c r="EZ244" s="456"/>
      <c r="FA244" s="456"/>
      <c r="FB244" s="456"/>
      <c r="FC244" s="456"/>
      <c r="FD244" s="456"/>
      <c r="FE244" s="456"/>
      <c r="FF244" s="456"/>
      <c r="FG244" s="456"/>
      <c r="FH244" s="456"/>
      <c r="FI244" s="456"/>
      <c r="FJ244" s="456"/>
      <c r="FK244" s="456"/>
      <c r="FL244" s="456"/>
      <c r="FM244" s="456"/>
      <c r="FN244" s="456"/>
      <c r="FO244" s="456"/>
      <c r="FP244" s="456"/>
      <c r="FQ244" s="456"/>
      <c r="FR244" s="456"/>
      <c r="FS244" s="456"/>
      <c r="FT244" s="456"/>
      <c r="FU244" s="456"/>
      <c r="FV244" s="456"/>
      <c r="FW244" s="456"/>
      <c r="FX244" s="456"/>
      <c r="FY244" s="456"/>
      <c r="FZ244" s="456"/>
      <c r="GA244" s="456"/>
      <c r="GB244" s="456"/>
      <c r="GC244" s="456"/>
      <c r="GD244" s="456"/>
      <c r="GE244" s="456"/>
      <c r="GF244" s="456"/>
      <c r="GG244" s="456"/>
      <c r="GH244" s="456"/>
      <c r="GI244" s="456"/>
      <c r="GJ244" s="456"/>
      <c r="GK244" s="456"/>
      <c r="GL244" s="456"/>
      <c r="GM244" s="456"/>
      <c r="GN244" s="456"/>
      <c r="GO244" s="456"/>
      <c r="GP244" s="456"/>
      <c r="GQ244" s="456"/>
      <c r="GR244" s="456"/>
      <c r="GS244" s="456"/>
      <c r="GT244" s="456"/>
      <c r="GU244" s="456"/>
      <c r="GV244" s="456"/>
      <c r="GW244" s="456"/>
      <c r="GX244" s="456"/>
      <c r="GY244" s="456"/>
      <c r="GZ244" s="456"/>
      <c r="HA244" s="456"/>
      <c r="HB244" s="456"/>
      <c r="HC244" s="456"/>
      <c r="HD244" s="456"/>
      <c r="HE244" s="456"/>
      <c r="HF244" s="456"/>
      <c r="HG244" s="456"/>
      <c r="HH244" s="456"/>
      <c r="HI244" s="456"/>
      <c r="HJ244" s="456"/>
      <c r="HK244" s="456"/>
      <c r="HL244" s="456"/>
      <c r="HM244" s="456"/>
      <c r="HN244" s="456"/>
      <c r="HO244" s="456"/>
      <c r="HP244" s="456"/>
      <c r="HQ244" s="456"/>
      <c r="HR244" s="456"/>
      <c r="HS244" s="456"/>
      <c r="HT244" s="456"/>
      <c r="HU244" s="456"/>
      <c r="HV244" s="456"/>
      <c r="HW244" s="456"/>
      <c r="HX244" s="456"/>
      <c r="HY244" s="456"/>
      <c r="HZ244" s="456"/>
      <c r="IA244" s="456"/>
      <c r="IB244" s="456"/>
      <c r="IC244" s="456"/>
      <c r="ID244" s="456"/>
      <c r="IE244" s="456"/>
      <c r="IF244" s="456"/>
      <c r="IG244" s="456"/>
      <c r="IH244" s="456"/>
      <c r="II244" s="456"/>
      <c r="IJ244" s="456"/>
      <c r="IK244" s="456"/>
      <c r="IL244" s="456"/>
      <c r="IM244" s="456"/>
      <c r="IN244" s="456"/>
      <c r="IO244" s="456"/>
      <c r="IP244" s="456"/>
      <c r="IQ244" s="456"/>
      <c r="IR244" s="456"/>
      <c r="IS244" s="456"/>
      <c r="IT244" s="456"/>
      <c r="IU244" s="456"/>
      <c r="IV244" s="456"/>
      <c r="IW244" s="456"/>
      <c r="IX244" s="456"/>
    </row>
    <row r="245" spans="1:258" s="457" customFormat="1" ht="32.1" customHeight="1" x14ac:dyDescent="0.2">
      <c r="A245" s="638" t="s">
        <v>400</v>
      </c>
      <c r="B245" s="660" t="s">
        <v>386</v>
      </c>
      <c r="C245" s="653"/>
      <c r="D245" s="669">
        <v>91</v>
      </c>
      <c r="E245" s="654" t="s">
        <v>314</v>
      </c>
      <c r="F245" s="654" t="s">
        <v>389</v>
      </c>
      <c r="G245" s="655"/>
      <c r="H245" s="690"/>
      <c r="I245" s="694"/>
      <c r="J245" s="513"/>
      <c r="K245" s="513"/>
      <c r="L245" s="468"/>
      <c r="M245" s="774"/>
      <c r="N245" s="774"/>
      <c r="O245" s="751"/>
      <c r="P245" s="727"/>
      <c r="Q245" s="455"/>
      <c r="R245" s="456"/>
      <c r="S245" s="456"/>
      <c r="T245" s="456"/>
      <c r="U245" s="456"/>
      <c r="V245" s="456"/>
      <c r="W245" s="456"/>
      <c r="X245" s="456"/>
      <c r="Y245" s="456"/>
      <c r="Z245" s="456"/>
      <c r="AA245" s="456"/>
      <c r="AB245" s="456"/>
      <c r="AC245" s="456"/>
      <c r="AD245" s="456"/>
      <c r="AE245" s="456"/>
      <c r="AF245" s="456"/>
      <c r="AG245" s="456"/>
      <c r="AH245" s="456"/>
      <c r="AI245" s="456"/>
      <c r="AJ245" s="456"/>
      <c r="AK245" s="456"/>
      <c r="AL245" s="456"/>
      <c r="AM245" s="456"/>
      <c r="AN245" s="456"/>
      <c r="AO245" s="456"/>
      <c r="AP245" s="456"/>
      <c r="AQ245" s="456"/>
      <c r="AR245" s="456"/>
      <c r="AS245" s="456"/>
      <c r="AT245" s="456"/>
      <c r="AU245" s="456"/>
      <c r="AV245" s="456"/>
      <c r="AW245" s="456"/>
      <c r="AX245" s="456"/>
      <c r="AY245" s="456"/>
      <c r="AZ245" s="456"/>
      <c r="BA245" s="456"/>
      <c r="BB245" s="456"/>
      <c r="BC245" s="456"/>
      <c r="BD245" s="456"/>
      <c r="BE245" s="456"/>
      <c r="BF245" s="456"/>
      <c r="BG245" s="456"/>
      <c r="BH245" s="456"/>
      <c r="BI245" s="456"/>
      <c r="BJ245" s="456"/>
      <c r="BK245" s="456"/>
      <c r="BL245" s="456"/>
      <c r="BM245" s="456"/>
      <c r="BN245" s="456"/>
      <c r="BO245" s="456"/>
      <c r="BP245" s="456"/>
      <c r="BQ245" s="456"/>
      <c r="BR245" s="456"/>
      <c r="BS245" s="456"/>
      <c r="BT245" s="456"/>
      <c r="BU245" s="456"/>
      <c r="BV245" s="456"/>
      <c r="BW245" s="456"/>
      <c r="BX245" s="456"/>
      <c r="BY245" s="456"/>
      <c r="BZ245" s="456"/>
      <c r="CA245" s="456"/>
      <c r="CB245" s="456"/>
      <c r="CC245" s="456"/>
      <c r="CD245" s="456"/>
      <c r="CE245" s="456"/>
      <c r="CF245" s="456"/>
      <c r="CG245" s="456"/>
      <c r="CH245" s="456"/>
      <c r="CI245" s="456"/>
      <c r="CJ245" s="456"/>
      <c r="CK245" s="456"/>
      <c r="CL245" s="456"/>
      <c r="CM245" s="456"/>
      <c r="CN245" s="456"/>
      <c r="CO245" s="456"/>
      <c r="CP245" s="456"/>
      <c r="CQ245" s="456"/>
      <c r="CR245" s="456"/>
      <c r="CS245" s="456"/>
      <c r="CT245" s="456"/>
      <c r="CU245" s="456"/>
      <c r="CV245" s="456"/>
      <c r="CW245" s="456"/>
      <c r="CX245" s="456"/>
      <c r="CY245" s="456"/>
      <c r="CZ245" s="456"/>
      <c r="DA245" s="456"/>
      <c r="DB245" s="456"/>
      <c r="DC245" s="456"/>
      <c r="DD245" s="456"/>
      <c r="DE245" s="456"/>
      <c r="DF245" s="456"/>
      <c r="DG245" s="456"/>
      <c r="DH245" s="456"/>
      <c r="DI245" s="456"/>
      <c r="DJ245" s="456"/>
      <c r="DK245" s="456"/>
      <c r="DL245" s="456"/>
      <c r="DM245" s="456"/>
      <c r="DN245" s="456"/>
      <c r="DO245" s="456"/>
      <c r="DP245" s="456"/>
      <c r="DQ245" s="456"/>
      <c r="DR245" s="456"/>
      <c r="DS245" s="456"/>
      <c r="DT245" s="456"/>
      <c r="DU245" s="456"/>
      <c r="DV245" s="456"/>
      <c r="DW245" s="456"/>
      <c r="DX245" s="456"/>
      <c r="DY245" s="456"/>
      <c r="DZ245" s="456"/>
      <c r="EA245" s="456"/>
      <c r="EB245" s="456"/>
      <c r="EC245" s="456"/>
      <c r="ED245" s="456"/>
      <c r="EE245" s="456"/>
      <c r="EF245" s="456"/>
      <c r="EG245" s="456"/>
      <c r="EH245" s="456"/>
      <c r="EI245" s="456"/>
      <c r="EJ245" s="456"/>
      <c r="EK245" s="456"/>
      <c r="EL245" s="456"/>
      <c r="EM245" s="456"/>
      <c r="EN245" s="456"/>
      <c r="EO245" s="456"/>
      <c r="EP245" s="456"/>
      <c r="EQ245" s="456"/>
      <c r="ER245" s="456"/>
      <c r="ES245" s="456"/>
      <c r="ET245" s="456"/>
      <c r="EU245" s="456"/>
      <c r="EV245" s="456"/>
      <c r="EW245" s="456"/>
      <c r="EX245" s="456"/>
      <c r="EY245" s="456"/>
      <c r="EZ245" s="456"/>
      <c r="FA245" s="456"/>
      <c r="FB245" s="456"/>
      <c r="FC245" s="456"/>
      <c r="FD245" s="456"/>
      <c r="FE245" s="456"/>
      <c r="FF245" s="456"/>
      <c r="FG245" s="456"/>
      <c r="FH245" s="456"/>
      <c r="FI245" s="456"/>
      <c r="FJ245" s="456"/>
      <c r="FK245" s="456"/>
      <c r="FL245" s="456"/>
      <c r="FM245" s="456"/>
      <c r="FN245" s="456"/>
      <c r="FO245" s="456"/>
      <c r="FP245" s="456"/>
      <c r="FQ245" s="456"/>
      <c r="FR245" s="456"/>
      <c r="FS245" s="456"/>
      <c r="FT245" s="456"/>
      <c r="FU245" s="456"/>
      <c r="FV245" s="456"/>
      <c r="FW245" s="456"/>
      <c r="FX245" s="456"/>
      <c r="FY245" s="456"/>
      <c r="FZ245" s="456"/>
      <c r="GA245" s="456"/>
      <c r="GB245" s="456"/>
      <c r="GC245" s="456"/>
      <c r="GD245" s="456"/>
      <c r="GE245" s="456"/>
      <c r="GF245" s="456"/>
      <c r="GG245" s="456"/>
      <c r="GH245" s="456"/>
      <c r="GI245" s="456"/>
      <c r="GJ245" s="456"/>
      <c r="GK245" s="456"/>
      <c r="GL245" s="456"/>
      <c r="GM245" s="456"/>
      <c r="GN245" s="456"/>
      <c r="GO245" s="456"/>
      <c r="GP245" s="456"/>
      <c r="GQ245" s="456"/>
      <c r="GR245" s="456"/>
      <c r="GS245" s="456"/>
      <c r="GT245" s="456"/>
      <c r="GU245" s="456"/>
      <c r="GV245" s="456"/>
      <c r="GW245" s="456"/>
      <c r="GX245" s="456"/>
      <c r="GY245" s="456"/>
      <c r="GZ245" s="456"/>
      <c r="HA245" s="456"/>
      <c r="HB245" s="456"/>
      <c r="HC245" s="456"/>
      <c r="HD245" s="456"/>
      <c r="HE245" s="456"/>
      <c r="HF245" s="456"/>
      <c r="HG245" s="456"/>
      <c r="HH245" s="456"/>
      <c r="HI245" s="456"/>
      <c r="HJ245" s="456"/>
      <c r="HK245" s="456"/>
      <c r="HL245" s="456"/>
      <c r="HM245" s="456"/>
      <c r="HN245" s="456"/>
      <c r="HO245" s="456"/>
      <c r="HP245" s="456"/>
      <c r="HQ245" s="456"/>
      <c r="HR245" s="456"/>
      <c r="HS245" s="456"/>
      <c r="HT245" s="456"/>
      <c r="HU245" s="456"/>
      <c r="HV245" s="456"/>
      <c r="HW245" s="456"/>
      <c r="HX245" s="456"/>
      <c r="HY245" s="456"/>
      <c r="HZ245" s="456"/>
      <c r="IA245" s="456"/>
      <c r="IB245" s="456"/>
      <c r="IC245" s="456"/>
      <c r="ID245" s="456"/>
      <c r="IE245" s="456"/>
      <c r="IF245" s="456"/>
      <c r="IG245" s="456"/>
      <c r="IH245" s="456"/>
      <c r="II245" s="456"/>
      <c r="IJ245" s="456"/>
      <c r="IK245" s="456"/>
      <c r="IL245" s="456"/>
      <c r="IM245" s="456"/>
      <c r="IN245" s="456"/>
      <c r="IO245" s="456"/>
      <c r="IP245" s="456"/>
      <c r="IQ245" s="456"/>
      <c r="IR245" s="456"/>
      <c r="IS245" s="456"/>
      <c r="IT245" s="456"/>
      <c r="IU245" s="456"/>
      <c r="IV245" s="456"/>
      <c r="IW245" s="456"/>
      <c r="IX245" s="456"/>
    </row>
    <row r="246" spans="1:258" s="457" customFormat="1" ht="30.95" customHeight="1" x14ac:dyDescent="0.2">
      <c r="A246" s="638" t="s">
        <v>366</v>
      </c>
      <c r="B246" s="660" t="s">
        <v>385</v>
      </c>
      <c r="C246" s="653"/>
      <c r="D246" s="669">
        <v>91</v>
      </c>
      <c r="E246" s="654" t="s">
        <v>318</v>
      </c>
      <c r="F246" s="654" t="s">
        <v>389</v>
      </c>
      <c r="G246" s="655"/>
      <c r="H246" s="690"/>
      <c r="I246" s="694"/>
      <c r="J246" s="513"/>
      <c r="K246" s="513"/>
      <c r="L246" s="468"/>
      <c r="M246" s="774"/>
      <c r="N246" s="774"/>
      <c r="O246" s="751"/>
      <c r="P246" s="727"/>
      <c r="Q246" s="455"/>
      <c r="R246" s="456"/>
      <c r="S246" s="456"/>
      <c r="T246" s="456"/>
      <c r="U246" s="456"/>
      <c r="V246" s="456"/>
      <c r="W246" s="456"/>
      <c r="X246" s="456"/>
      <c r="Y246" s="456"/>
      <c r="Z246" s="456"/>
      <c r="AA246" s="456"/>
      <c r="AB246" s="456"/>
      <c r="AC246" s="456"/>
      <c r="AD246" s="456"/>
      <c r="AE246" s="456"/>
      <c r="AF246" s="456"/>
      <c r="AG246" s="456"/>
      <c r="AH246" s="456"/>
      <c r="AI246" s="456"/>
      <c r="AJ246" s="456"/>
      <c r="AK246" s="456"/>
      <c r="AL246" s="456"/>
      <c r="AM246" s="456"/>
      <c r="AN246" s="456"/>
      <c r="AO246" s="456"/>
      <c r="AP246" s="456"/>
      <c r="AQ246" s="456"/>
      <c r="AR246" s="456"/>
      <c r="AS246" s="456"/>
      <c r="AT246" s="456"/>
      <c r="AU246" s="456"/>
      <c r="AV246" s="456"/>
      <c r="AW246" s="456"/>
      <c r="AX246" s="456"/>
      <c r="AY246" s="456"/>
      <c r="AZ246" s="456"/>
      <c r="BA246" s="456"/>
      <c r="BB246" s="456"/>
      <c r="BC246" s="456"/>
      <c r="BD246" s="456"/>
      <c r="BE246" s="456"/>
      <c r="BF246" s="456"/>
      <c r="BG246" s="456"/>
      <c r="BH246" s="456"/>
      <c r="BI246" s="456"/>
      <c r="BJ246" s="456"/>
      <c r="BK246" s="456"/>
      <c r="BL246" s="456"/>
      <c r="BM246" s="456"/>
      <c r="BN246" s="456"/>
      <c r="BO246" s="456"/>
      <c r="BP246" s="456"/>
      <c r="BQ246" s="456"/>
      <c r="BR246" s="456"/>
      <c r="BS246" s="456"/>
      <c r="BT246" s="456"/>
      <c r="BU246" s="456"/>
      <c r="BV246" s="456"/>
      <c r="BW246" s="456"/>
      <c r="BX246" s="456"/>
      <c r="BY246" s="456"/>
      <c r="BZ246" s="456"/>
      <c r="CA246" s="456"/>
      <c r="CB246" s="456"/>
      <c r="CC246" s="456"/>
      <c r="CD246" s="456"/>
      <c r="CE246" s="456"/>
      <c r="CF246" s="456"/>
      <c r="CG246" s="456"/>
      <c r="CH246" s="456"/>
      <c r="CI246" s="456"/>
      <c r="CJ246" s="456"/>
      <c r="CK246" s="456"/>
      <c r="CL246" s="456"/>
      <c r="CM246" s="456"/>
      <c r="CN246" s="456"/>
      <c r="CO246" s="456"/>
      <c r="CP246" s="456"/>
      <c r="CQ246" s="456"/>
      <c r="CR246" s="456"/>
      <c r="CS246" s="456"/>
      <c r="CT246" s="456"/>
      <c r="CU246" s="456"/>
      <c r="CV246" s="456"/>
      <c r="CW246" s="456"/>
      <c r="CX246" s="456"/>
      <c r="CY246" s="456"/>
      <c r="CZ246" s="456"/>
      <c r="DA246" s="456"/>
      <c r="DB246" s="456"/>
      <c r="DC246" s="456"/>
      <c r="DD246" s="456"/>
      <c r="DE246" s="456"/>
      <c r="DF246" s="456"/>
      <c r="DG246" s="456"/>
      <c r="DH246" s="456"/>
      <c r="DI246" s="456"/>
      <c r="DJ246" s="456"/>
      <c r="DK246" s="456"/>
      <c r="DL246" s="456"/>
      <c r="DM246" s="456"/>
      <c r="DN246" s="456"/>
      <c r="DO246" s="456"/>
      <c r="DP246" s="456"/>
      <c r="DQ246" s="456"/>
      <c r="DR246" s="456"/>
      <c r="DS246" s="456"/>
      <c r="DT246" s="456"/>
      <c r="DU246" s="456"/>
      <c r="DV246" s="456"/>
      <c r="DW246" s="456"/>
      <c r="DX246" s="456"/>
      <c r="DY246" s="456"/>
      <c r="DZ246" s="456"/>
      <c r="EA246" s="456"/>
      <c r="EB246" s="456"/>
      <c r="EC246" s="456"/>
      <c r="ED246" s="456"/>
      <c r="EE246" s="456"/>
      <c r="EF246" s="456"/>
      <c r="EG246" s="456"/>
      <c r="EH246" s="456"/>
      <c r="EI246" s="456"/>
      <c r="EJ246" s="456"/>
      <c r="EK246" s="456"/>
      <c r="EL246" s="456"/>
      <c r="EM246" s="456"/>
      <c r="EN246" s="456"/>
      <c r="EO246" s="456"/>
      <c r="EP246" s="456"/>
      <c r="EQ246" s="456"/>
      <c r="ER246" s="456"/>
      <c r="ES246" s="456"/>
      <c r="ET246" s="456"/>
      <c r="EU246" s="456"/>
      <c r="EV246" s="456"/>
      <c r="EW246" s="456"/>
      <c r="EX246" s="456"/>
      <c r="EY246" s="456"/>
      <c r="EZ246" s="456"/>
      <c r="FA246" s="456"/>
      <c r="FB246" s="456"/>
      <c r="FC246" s="456"/>
      <c r="FD246" s="456"/>
      <c r="FE246" s="456"/>
      <c r="FF246" s="456"/>
      <c r="FG246" s="456"/>
      <c r="FH246" s="456"/>
      <c r="FI246" s="456"/>
      <c r="FJ246" s="456"/>
      <c r="FK246" s="456"/>
      <c r="FL246" s="456"/>
      <c r="FM246" s="456"/>
      <c r="FN246" s="456"/>
      <c r="FO246" s="456"/>
      <c r="FP246" s="456"/>
      <c r="FQ246" s="456"/>
      <c r="FR246" s="456"/>
      <c r="FS246" s="456"/>
      <c r="FT246" s="456"/>
      <c r="FU246" s="456"/>
      <c r="FV246" s="456"/>
      <c r="FW246" s="456"/>
      <c r="FX246" s="456"/>
      <c r="FY246" s="456"/>
      <c r="FZ246" s="456"/>
      <c r="GA246" s="456"/>
      <c r="GB246" s="456"/>
      <c r="GC246" s="456"/>
      <c r="GD246" s="456"/>
      <c r="GE246" s="456"/>
      <c r="GF246" s="456"/>
      <c r="GG246" s="456"/>
      <c r="GH246" s="456"/>
      <c r="GI246" s="456"/>
      <c r="GJ246" s="456"/>
      <c r="GK246" s="456"/>
      <c r="GL246" s="456"/>
      <c r="GM246" s="456"/>
      <c r="GN246" s="456"/>
      <c r="GO246" s="456"/>
      <c r="GP246" s="456"/>
      <c r="GQ246" s="456"/>
      <c r="GR246" s="456"/>
      <c r="GS246" s="456"/>
      <c r="GT246" s="456"/>
      <c r="GU246" s="456"/>
      <c r="GV246" s="456"/>
      <c r="GW246" s="456"/>
      <c r="GX246" s="456"/>
      <c r="GY246" s="456"/>
      <c r="GZ246" s="456"/>
      <c r="HA246" s="456"/>
      <c r="HB246" s="456"/>
      <c r="HC246" s="456"/>
      <c r="HD246" s="456"/>
      <c r="HE246" s="456"/>
      <c r="HF246" s="456"/>
      <c r="HG246" s="456"/>
      <c r="HH246" s="456"/>
      <c r="HI246" s="456"/>
      <c r="HJ246" s="456"/>
      <c r="HK246" s="456"/>
      <c r="HL246" s="456"/>
      <c r="HM246" s="456"/>
      <c r="HN246" s="456"/>
      <c r="HO246" s="456"/>
      <c r="HP246" s="456"/>
      <c r="HQ246" s="456"/>
      <c r="HR246" s="456"/>
      <c r="HS246" s="456"/>
      <c r="HT246" s="456"/>
      <c r="HU246" s="456"/>
      <c r="HV246" s="456"/>
      <c r="HW246" s="456"/>
      <c r="HX246" s="456"/>
      <c r="HY246" s="456"/>
      <c r="HZ246" s="456"/>
      <c r="IA246" s="456"/>
      <c r="IB246" s="456"/>
      <c r="IC246" s="456"/>
      <c r="ID246" s="456"/>
      <c r="IE246" s="456"/>
      <c r="IF246" s="456"/>
      <c r="IG246" s="456"/>
      <c r="IH246" s="456"/>
      <c r="II246" s="456"/>
      <c r="IJ246" s="456"/>
      <c r="IK246" s="456"/>
      <c r="IL246" s="456"/>
      <c r="IM246" s="456"/>
      <c r="IN246" s="456"/>
      <c r="IO246" s="456"/>
      <c r="IP246" s="456"/>
      <c r="IQ246" s="456"/>
      <c r="IR246" s="456"/>
      <c r="IS246" s="456"/>
      <c r="IT246" s="456"/>
      <c r="IU246" s="456"/>
      <c r="IV246" s="456"/>
      <c r="IW246" s="456"/>
      <c r="IX246" s="456"/>
    </row>
    <row r="247" spans="1:258" s="457" customFormat="1" ht="24" customHeight="1" thickBot="1" x14ac:dyDescent="0.25">
      <c r="A247" s="638" t="s">
        <v>372</v>
      </c>
      <c r="B247" s="569" t="s">
        <v>375</v>
      </c>
      <c r="C247" s="653"/>
      <c r="D247" s="668">
        <v>91</v>
      </c>
      <c r="E247" s="654" t="s">
        <v>393</v>
      </c>
      <c r="F247" s="654"/>
      <c r="G247" s="655"/>
      <c r="H247" s="690"/>
      <c r="I247" s="671"/>
      <c r="J247" s="513"/>
      <c r="K247" s="513"/>
      <c r="L247" s="468"/>
      <c r="M247" s="774"/>
      <c r="N247" s="774"/>
      <c r="O247" s="751"/>
      <c r="P247" s="727"/>
      <c r="Q247" s="455"/>
      <c r="R247" s="456"/>
      <c r="S247" s="456"/>
      <c r="T247" s="456"/>
      <c r="U247" s="456"/>
      <c r="V247" s="456"/>
      <c r="W247" s="456"/>
      <c r="X247" s="456"/>
      <c r="Y247" s="456"/>
      <c r="Z247" s="456"/>
      <c r="AA247" s="456"/>
      <c r="AB247" s="456"/>
      <c r="AC247" s="456"/>
      <c r="AD247" s="456"/>
      <c r="AE247" s="456"/>
      <c r="AF247" s="456"/>
      <c r="AG247" s="456"/>
      <c r="AH247" s="456"/>
      <c r="AI247" s="456"/>
      <c r="AJ247" s="456"/>
      <c r="AK247" s="456"/>
      <c r="AL247" s="456"/>
      <c r="AM247" s="456"/>
      <c r="AN247" s="456"/>
      <c r="AO247" s="456"/>
      <c r="AP247" s="456"/>
      <c r="AQ247" s="456"/>
      <c r="AR247" s="456"/>
      <c r="AS247" s="456"/>
      <c r="AT247" s="456"/>
      <c r="AU247" s="456"/>
      <c r="AV247" s="456"/>
      <c r="AW247" s="456"/>
      <c r="AX247" s="456"/>
      <c r="AY247" s="456"/>
      <c r="AZ247" s="456"/>
      <c r="BA247" s="456"/>
      <c r="BB247" s="456"/>
      <c r="BC247" s="456"/>
      <c r="BD247" s="456"/>
      <c r="BE247" s="456"/>
      <c r="BF247" s="456"/>
      <c r="BG247" s="456"/>
      <c r="BH247" s="456"/>
      <c r="BI247" s="456"/>
      <c r="BJ247" s="456"/>
      <c r="BK247" s="456"/>
      <c r="BL247" s="456"/>
      <c r="BM247" s="456"/>
      <c r="BN247" s="456"/>
      <c r="BO247" s="456"/>
      <c r="BP247" s="456"/>
      <c r="BQ247" s="456"/>
      <c r="BR247" s="456"/>
      <c r="BS247" s="456"/>
      <c r="BT247" s="456"/>
      <c r="BU247" s="456"/>
      <c r="BV247" s="456"/>
      <c r="BW247" s="456"/>
      <c r="BX247" s="456"/>
      <c r="BY247" s="456"/>
      <c r="BZ247" s="456"/>
      <c r="CA247" s="456"/>
      <c r="CB247" s="456"/>
      <c r="CC247" s="456"/>
      <c r="CD247" s="456"/>
      <c r="CE247" s="456"/>
      <c r="CF247" s="456"/>
      <c r="CG247" s="456"/>
      <c r="CH247" s="456"/>
      <c r="CI247" s="456"/>
      <c r="CJ247" s="456"/>
      <c r="CK247" s="456"/>
      <c r="CL247" s="456"/>
      <c r="CM247" s="456"/>
      <c r="CN247" s="456"/>
      <c r="CO247" s="456"/>
      <c r="CP247" s="456"/>
      <c r="CQ247" s="456"/>
      <c r="CR247" s="456"/>
      <c r="CS247" s="456"/>
      <c r="CT247" s="456"/>
      <c r="CU247" s="456"/>
      <c r="CV247" s="456"/>
      <c r="CW247" s="456"/>
      <c r="CX247" s="456"/>
      <c r="CY247" s="456"/>
      <c r="CZ247" s="456"/>
      <c r="DA247" s="456"/>
      <c r="DB247" s="456"/>
      <c r="DC247" s="456"/>
      <c r="DD247" s="456"/>
      <c r="DE247" s="456"/>
      <c r="DF247" s="456"/>
      <c r="DG247" s="456"/>
      <c r="DH247" s="456"/>
      <c r="DI247" s="456"/>
      <c r="DJ247" s="456"/>
      <c r="DK247" s="456"/>
      <c r="DL247" s="456"/>
      <c r="DM247" s="456"/>
      <c r="DN247" s="456"/>
      <c r="DO247" s="456"/>
      <c r="DP247" s="456"/>
      <c r="DQ247" s="456"/>
      <c r="DR247" s="456"/>
      <c r="DS247" s="456"/>
      <c r="DT247" s="456"/>
      <c r="DU247" s="456"/>
      <c r="DV247" s="456"/>
      <c r="DW247" s="456"/>
      <c r="DX247" s="456"/>
      <c r="DY247" s="456"/>
      <c r="DZ247" s="456"/>
      <c r="EA247" s="456"/>
      <c r="EB247" s="456"/>
      <c r="EC247" s="456"/>
      <c r="ED247" s="456"/>
      <c r="EE247" s="456"/>
      <c r="EF247" s="456"/>
      <c r="EG247" s="456"/>
      <c r="EH247" s="456"/>
      <c r="EI247" s="456"/>
      <c r="EJ247" s="456"/>
      <c r="EK247" s="456"/>
      <c r="EL247" s="456"/>
      <c r="EM247" s="456"/>
      <c r="EN247" s="456"/>
      <c r="EO247" s="456"/>
      <c r="EP247" s="456"/>
      <c r="EQ247" s="456"/>
      <c r="ER247" s="456"/>
      <c r="ES247" s="456"/>
      <c r="ET247" s="456"/>
      <c r="EU247" s="456"/>
      <c r="EV247" s="456"/>
      <c r="EW247" s="456"/>
      <c r="EX247" s="456"/>
      <c r="EY247" s="456"/>
      <c r="EZ247" s="456"/>
      <c r="FA247" s="456"/>
      <c r="FB247" s="456"/>
      <c r="FC247" s="456"/>
      <c r="FD247" s="456"/>
      <c r="FE247" s="456"/>
      <c r="FF247" s="456"/>
      <c r="FG247" s="456"/>
      <c r="FH247" s="456"/>
      <c r="FI247" s="456"/>
      <c r="FJ247" s="456"/>
      <c r="FK247" s="456"/>
      <c r="FL247" s="456"/>
      <c r="FM247" s="456"/>
      <c r="FN247" s="456"/>
      <c r="FO247" s="456"/>
      <c r="FP247" s="456"/>
      <c r="FQ247" s="456"/>
      <c r="FR247" s="456"/>
      <c r="FS247" s="456"/>
      <c r="FT247" s="456"/>
      <c r="FU247" s="456"/>
      <c r="FV247" s="456"/>
      <c r="FW247" s="456"/>
      <c r="FX247" s="456"/>
      <c r="FY247" s="456"/>
      <c r="FZ247" s="456"/>
      <c r="GA247" s="456"/>
      <c r="GB247" s="456"/>
      <c r="GC247" s="456"/>
      <c r="GD247" s="456"/>
      <c r="GE247" s="456"/>
      <c r="GF247" s="456"/>
      <c r="GG247" s="456"/>
      <c r="GH247" s="456"/>
      <c r="GI247" s="456"/>
      <c r="GJ247" s="456"/>
      <c r="GK247" s="456"/>
      <c r="GL247" s="456"/>
      <c r="GM247" s="456"/>
      <c r="GN247" s="456"/>
      <c r="GO247" s="456"/>
      <c r="GP247" s="456"/>
      <c r="GQ247" s="456"/>
      <c r="GR247" s="456"/>
      <c r="GS247" s="456"/>
      <c r="GT247" s="456"/>
      <c r="GU247" s="456"/>
      <c r="GV247" s="456"/>
      <c r="GW247" s="456"/>
      <c r="GX247" s="456"/>
      <c r="GY247" s="456"/>
      <c r="GZ247" s="456"/>
      <c r="HA247" s="456"/>
      <c r="HB247" s="456"/>
      <c r="HC247" s="456"/>
      <c r="HD247" s="456"/>
      <c r="HE247" s="456"/>
      <c r="HF247" s="456"/>
      <c r="HG247" s="456"/>
      <c r="HH247" s="456"/>
      <c r="HI247" s="456"/>
      <c r="HJ247" s="456"/>
      <c r="HK247" s="456"/>
      <c r="HL247" s="456"/>
      <c r="HM247" s="456"/>
      <c r="HN247" s="456"/>
      <c r="HO247" s="456"/>
      <c r="HP247" s="456"/>
      <c r="HQ247" s="456"/>
      <c r="HR247" s="456"/>
      <c r="HS247" s="456"/>
      <c r="HT247" s="456"/>
      <c r="HU247" s="456"/>
      <c r="HV247" s="456"/>
      <c r="HW247" s="456"/>
      <c r="HX247" s="456"/>
      <c r="HY247" s="456"/>
      <c r="HZ247" s="456"/>
      <c r="IA247" s="456"/>
      <c r="IB247" s="456"/>
      <c r="IC247" s="456"/>
      <c r="ID247" s="456"/>
      <c r="IE247" s="456"/>
      <c r="IF247" s="456"/>
      <c r="IG247" s="456"/>
      <c r="IH247" s="456"/>
      <c r="II247" s="456"/>
      <c r="IJ247" s="456"/>
      <c r="IK247" s="456"/>
      <c r="IL247" s="456"/>
      <c r="IM247" s="456"/>
      <c r="IN247" s="456"/>
      <c r="IO247" s="456"/>
      <c r="IP247" s="456"/>
      <c r="IQ247" s="456"/>
      <c r="IR247" s="456"/>
      <c r="IS247" s="456"/>
      <c r="IT247" s="456"/>
      <c r="IU247" s="456"/>
      <c r="IV247" s="456"/>
      <c r="IW247" s="456"/>
      <c r="IX247" s="456"/>
    </row>
    <row r="248" spans="1:258" s="457" customFormat="1" ht="30" customHeight="1" thickBot="1" x14ac:dyDescent="0.25">
      <c r="A248" s="639" t="s">
        <v>370</v>
      </c>
      <c r="B248" s="645" t="s">
        <v>357</v>
      </c>
      <c r="C248" s="656"/>
      <c r="D248" s="667">
        <v>91</v>
      </c>
      <c r="E248" s="489" t="s">
        <v>389</v>
      </c>
      <c r="F248" s="658"/>
      <c r="G248" s="659"/>
      <c r="H248" s="691" t="str">
        <f>IF(OBS_CA_91.COFI_TOTAL+OBS_CA_91.FttH.p_TOTAL+OBS_CA_91.FttHp.p_TOTAL+OBS_CA_91.FttE.p_TOTAL+OBS_CA_91.AUT_TOTAL=0," ",OBS_CA_91.COFI_TOTAL+OBS_CA_91.FttH.p_TOTAL+OBS_CA_91.FttHp.p_TOTAL+OBS_CA_91.FttE.p_TOTAL+OBS_CA_91.AUT_TOTAL)</f>
        <v xml:space="preserve"> </v>
      </c>
      <c r="I248" s="691" t="str">
        <f>IF(OBS_PA_91.COFI_TOTAL+OBS_PA_91.FttH.p_TOTAL+OBS_PA_91.FttHp.p_TOTAL+OBS_PA_91.FttE.p_TOTAL=0," ",OBS_PA_91.COFI_TOTAL+OBS_PA_91.FttH.p_TOTAL+OBS_PA_91.FttHp.p_TOTAL+OBS_PA_91.FttE.p_TOTAL)</f>
        <v xml:space="preserve"> </v>
      </c>
      <c r="J248" s="513"/>
      <c r="K248" s="513"/>
      <c r="L248" s="468"/>
      <c r="M248" s="774"/>
      <c r="N248" s="774"/>
      <c r="O248" s="751"/>
      <c r="P248" s="727"/>
      <c r="Q248" s="455"/>
      <c r="R248" s="456"/>
      <c r="S248" s="456"/>
      <c r="T248" s="456"/>
      <c r="U248" s="456"/>
      <c r="V248" s="456"/>
      <c r="W248" s="456"/>
      <c r="X248" s="456"/>
      <c r="Y248" s="456"/>
      <c r="Z248" s="456"/>
      <c r="AA248" s="456"/>
      <c r="AB248" s="456"/>
      <c r="AC248" s="456"/>
      <c r="AD248" s="456"/>
      <c r="AE248" s="456"/>
      <c r="AF248" s="456"/>
      <c r="AG248" s="456"/>
      <c r="AH248" s="456"/>
      <c r="AI248" s="456"/>
      <c r="AJ248" s="456"/>
      <c r="AK248" s="456"/>
      <c r="AL248" s="456"/>
      <c r="AM248" s="456"/>
      <c r="AN248" s="456"/>
      <c r="AO248" s="456"/>
      <c r="AP248" s="456"/>
      <c r="AQ248" s="456"/>
      <c r="AR248" s="456"/>
      <c r="AS248" s="456"/>
      <c r="AT248" s="456"/>
      <c r="AU248" s="456"/>
      <c r="AV248" s="456"/>
      <c r="AW248" s="456"/>
      <c r="AX248" s="456"/>
      <c r="AY248" s="456"/>
      <c r="AZ248" s="456"/>
      <c r="BA248" s="456"/>
      <c r="BB248" s="456"/>
      <c r="BC248" s="456"/>
      <c r="BD248" s="456"/>
      <c r="BE248" s="456"/>
      <c r="BF248" s="456"/>
      <c r="BG248" s="456"/>
      <c r="BH248" s="456"/>
      <c r="BI248" s="456"/>
      <c r="BJ248" s="456"/>
      <c r="BK248" s="456"/>
      <c r="BL248" s="456"/>
      <c r="BM248" s="456"/>
      <c r="BN248" s="456"/>
      <c r="BO248" s="456"/>
      <c r="BP248" s="456"/>
      <c r="BQ248" s="456"/>
      <c r="BR248" s="456"/>
      <c r="BS248" s="456"/>
      <c r="BT248" s="456"/>
      <c r="BU248" s="456"/>
      <c r="BV248" s="456"/>
      <c r="BW248" s="456"/>
      <c r="BX248" s="456"/>
      <c r="BY248" s="456"/>
      <c r="BZ248" s="456"/>
      <c r="CA248" s="456"/>
      <c r="CB248" s="456"/>
      <c r="CC248" s="456"/>
      <c r="CD248" s="456"/>
      <c r="CE248" s="456"/>
      <c r="CF248" s="456"/>
      <c r="CG248" s="456"/>
      <c r="CH248" s="456"/>
      <c r="CI248" s="456"/>
      <c r="CJ248" s="456"/>
      <c r="CK248" s="456"/>
      <c r="CL248" s="456"/>
      <c r="CM248" s="456"/>
      <c r="CN248" s="456"/>
      <c r="CO248" s="456"/>
      <c r="CP248" s="456"/>
      <c r="CQ248" s="456"/>
      <c r="CR248" s="456"/>
      <c r="CS248" s="456"/>
      <c r="CT248" s="456"/>
      <c r="CU248" s="456"/>
      <c r="CV248" s="456"/>
      <c r="CW248" s="456"/>
      <c r="CX248" s="456"/>
      <c r="CY248" s="456"/>
      <c r="CZ248" s="456"/>
      <c r="DA248" s="456"/>
      <c r="DB248" s="456"/>
      <c r="DC248" s="456"/>
      <c r="DD248" s="456"/>
      <c r="DE248" s="456"/>
      <c r="DF248" s="456"/>
      <c r="DG248" s="456"/>
      <c r="DH248" s="456"/>
      <c r="DI248" s="456"/>
      <c r="DJ248" s="456"/>
      <c r="DK248" s="456"/>
      <c r="DL248" s="456"/>
      <c r="DM248" s="456"/>
      <c r="DN248" s="456"/>
      <c r="DO248" s="456"/>
      <c r="DP248" s="456"/>
      <c r="DQ248" s="456"/>
      <c r="DR248" s="456"/>
      <c r="DS248" s="456"/>
      <c r="DT248" s="456"/>
      <c r="DU248" s="456"/>
      <c r="DV248" s="456"/>
      <c r="DW248" s="456"/>
      <c r="DX248" s="456"/>
      <c r="DY248" s="456"/>
      <c r="DZ248" s="456"/>
      <c r="EA248" s="456"/>
      <c r="EB248" s="456"/>
      <c r="EC248" s="456"/>
      <c r="ED248" s="456"/>
      <c r="EE248" s="456"/>
      <c r="EF248" s="456"/>
      <c r="EG248" s="456"/>
      <c r="EH248" s="456"/>
      <c r="EI248" s="456"/>
      <c r="EJ248" s="456"/>
      <c r="EK248" s="456"/>
      <c r="EL248" s="456"/>
      <c r="EM248" s="456"/>
      <c r="EN248" s="456"/>
      <c r="EO248" s="456"/>
      <c r="EP248" s="456"/>
      <c r="EQ248" s="456"/>
      <c r="ER248" s="456"/>
      <c r="ES248" s="456"/>
      <c r="ET248" s="456"/>
      <c r="EU248" s="456"/>
      <c r="EV248" s="456"/>
      <c r="EW248" s="456"/>
      <c r="EX248" s="456"/>
      <c r="EY248" s="456"/>
      <c r="EZ248" s="456"/>
      <c r="FA248" s="456"/>
      <c r="FB248" s="456"/>
      <c r="FC248" s="456"/>
      <c r="FD248" s="456"/>
      <c r="FE248" s="456"/>
      <c r="FF248" s="456"/>
      <c r="FG248" s="456"/>
      <c r="FH248" s="456"/>
      <c r="FI248" s="456"/>
      <c r="FJ248" s="456"/>
      <c r="FK248" s="456"/>
      <c r="FL248" s="456"/>
      <c r="FM248" s="456"/>
      <c r="FN248" s="456"/>
      <c r="FO248" s="456"/>
      <c r="FP248" s="456"/>
      <c r="FQ248" s="456"/>
      <c r="FR248" s="456"/>
      <c r="FS248" s="456"/>
      <c r="FT248" s="456"/>
      <c r="FU248" s="456"/>
      <c r="FV248" s="456"/>
      <c r="FW248" s="456"/>
      <c r="FX248" s="456"/>
      <c r="FY248" s="456"/>
      <c r="FZ248" s="456"/>
      <c r="GA248" s="456"/>
      <c r="GB248" s="456"/>
      <c r="GC248" s="456"/>
      <c r="GD248" s="456"/>
      <c r="GE248" s="456"/>
      <c r="GF248" s="456"/>
      <c r="GG248" s="456"/>
      <c r="GH248" s="456"/>
      <c r="GI248" s="456"/>
      <c r="GJ248" s="456"/>
      <c r="GK248" s="456"/>
      <c r="GL248" s="456"/>
      <c r="GM248" s="456"/>
      <c r="GN248" s="456"/>
      <c r="GO248" s="456"/>
      <c r="GP248" s="456"/>
      <c r="GQ248" s="456"/>
      <c r="GR248" s="456"/>
      <c r="GS248" s="456"/>
      <c r="GT248" s="456"/>
      <c r="GU248" s="456"/>
      <c r="GV248" s="456"/>
      <c r="GW248" s="456"/>
      <c r="GX248" s="456"/>
      <c r="GY248" s="456"/>
      <c r="GZ248" s="456"/>
      <c r="HA248" s="456"/>
      <c r="HB248" s="456"/>
      <c r="HC248" s="456"/>
      <c r="HD248" s="456"/>
      <c r="HE248" s="456"/>
      <c r="HF248" s="456"/>
      <c r="HG248" s="456"/>
      <c r="HH248" s="456"/>
      <c r="HI248" s="456"/>
      <c r="HJ248" s="456"/>
      <c r="HK248" s="456"/>
      <c r="HL248" s="456"/>
      <c r="HM248" s="456"/>
      <c r="HN248" s="456"/>
      <c r="HO248" s="456"/>
      <c r="HP248" s="456"/>
      <c r="HQ248" s="456"/>
      <c r="HR248" s="456"/>
      <c r="HS248" s="456"/>
      <c r="HT248" s="456"/>
      <c r="HU248" s="456"/>
      <c r="HV248" s="456"/>
      <c r="HW248" s="456"/>
      <c r="HX248" s="456"/>
      <c r="HY248" s="456"/>
      <c r="HZ248" s="456"/>
      <c r="IA248" s="456"/>
      <c r="IB248" s="456"/>
      <c r="IC248" s="456"/>
      <c r="ID248" s="456"/>
      <c r="IE248" s="456"/>
      <c r="IF248" s="456"/>
      <c r="IG248" s="456"/>
      <c r="IH248" s="456"/>
      <c r="II248" s="456"/>
      <c r="IJ248" s="456"/>
      <c r="IK248" s="456"/>
      <c r="IL248" s="456"/>
      <c r="IM248" s="456"/>
      <c r="IN248" s="456"/>
      <c r="IO248" s="456"/>
      <c r="IP248" s="456"/>
      <c r="IQ248" s="456"/>
      <c r="IR248" s="456"/>
      <c r="IS248" s="456"/>
      <c r="IT248" s="456"/>
      <c r="IU248" s="456"/>
      <c r="IV248" s="456"/>
      <c r="IW248" s="456"/>
      <c r="IX248" s="456"/>
    </row>
    <row r="249" spans="1:258" s="457" customFormat="1" ht="17.100000000000001" customHeight="1" x14ac:dyDescent="0.2">
      <c r="A249" s="640"/>
      <c r="B249" s="631" t="s">
        <v>449</v>
      </c>
      <c r="C249" s="624"/>
      <c r="D249" s="625"/>
      <c r="E249" s="626"/>
      <c r="F249" s="627"/>
      <c r="G249" s="627"/>
      <c r="H249" s="628"/>
      <c r="I249" s="628"/>
      <c r="J249" s="513"/>
      <c r="K249" s="513"/>
      <c r="L249" s="468"/>
      <c r="M249" s="774"/>
      <c r="N249" s="774"/>
      <c r="O249" s="751"/>
      <c r="P249" s="727"/>
      <c r="Q249" s="455"/>
      <c r="R249" s="456"/>
      <c r="S249" s="456"/>
      <c r="T249" s="456"/>
      <c r="U249" s="456"/>
      <c r="V249" s="456"/>
      <c r="W249" s="456"/>
      <c r="X249" s="456"/>
      <c r="Y249" s="456"/>
      <c r="Z249" s="456"/>
      <c r="AA249" s="456"/>
      <c r="AB249" s="456"/>
      <c r="AC249" s="456"/>
      <c r="AD249" s="456"/>
      <c r="AE249" s="456"/>
      <c r="AF249" s="456"/>
      <c r="AG249" s="456"/>
      <c r="AH249" s="456"/>
      <c r="AI249" s="456"/>
      <c r="AJ249" s="456"/>
      <c r="AK249" s="456"/>
      <c r="AL249" s="456"/>
      <c r="AM249" s="456"/>
      <c r="AN249" s="456"/>
      <c r="AO249" s="456"/>
      <c r="AP249" s="456"/>
      <c r="AQ249" s="456"/>
      <c r="AR249" s="456"/>
      <c r="AS249" s="456"/>
      <c r="AT249" s="456"/>
      <c r="AU249" s="456"/>
      <c r="AV249" s="456"/>
      <c r="AW249" s="456"/>
      <c r="AX249" s="456"/>
      <c r="AY249" s="456"/>
      <c r="AZ249" s="456"/>
      <c r="BA249" s="456"/>
      <c r="BB249" s="456"/>
      <c r="BC249" s="456"/>
      <c r="BD249" s="456"/>
      <c r="BE249" s="456"/>
      <c r="BF249" s="456"/>
      <c r="BG249" s="456"/>
      <c r="BH249" s="456"/>
      <c r="BI249" s="456"/>
      <c r="BJ249" s="456"/>
      <c r="BK249" s="456"/>
      <c r="BL249" s="456"/>
      <c r="BM249" s="456"/>
      <c r="BN249" s="456"/>
      <c r="BO249" s="456"/>
      <c r="BP249" s="456"/>
      <c r="BQ249" s="456"/>
      <c r="BR249" s="456"/>
      <c r="BS249" s="456"/>
      <c r="BT249" s="456"/>
      <c r="BU249" s="456"/>
      <c r="BV249" s="456"/>
      <c r="BW249" s="456"/>
      <c r="BX249" s="456"/>
      <c r="BY249" s="456"/>
      <c r="BZ249" s="456"/>
      <c r="CA249" s="456"/>
      <c r="CB249" s="456"/>
      <c r="CC249" s="456"/>
      <c r="CD249" s="456"/>
      <c r="CE249" s="456"/>
      <c r="CF249" s="456"/>
      <c r="CG249" s="456"/>
      <c r="CH249" s="456"/>
      <c r="CI249" s="456"/>
      <c r="CJ249" s="456"/>
      <c r="CK249" s="456"/>
      <c r="CL249" s="456"/>
      <c r="CM249" s="456"/>
      <c r="CN249" s="456"/>
      <c r="CO249" s="456"/>
      <c r="CP249" s="456"/>
      <c r="CQ249" s="456"/>
      <c r="CR249" s="456"/>
      <c r="CS249" s="456"/>
      <c r="CT249" s="456"/>
      <c r="CU249" s="456"/>
      <c r="CV249" s="456"/>
      <c r="CW249" s="456"/>
      <c r="CX249" s="456"/>
      <c r="CY249" s="456"/>
      <c r="CZ249" s="456"/>
      <c r="DA249" s="456"/>
      <c r="DB249" s="456"/>
      <c r="DC249" s="456"/>
      <c r="DD249" s="456"/>
      <c r="DE249" s="456"/>
      <c r="DF249" s="456"/>
      <c r="DG249" s="456"/>
      <c r="DH249" s="456"/>
      <c r="DI249" s="456"/>
      <c r="DJ249" s="456"/>
      <c r="DK249" s="456"/>
      <c r="DL249" s="456"/>
      <c r="DM249" s="456"/>
      <c r="DN249" s="456"/>
      <c r="DO249" s="456"/>
      <c r="DP249" s="456"/>
      <c r="DQ249" s="456"/>
      <c r="DR249" s="456"/>
      <c r="DS249" s="456"/>
      <c r="DT249" s="456"/>
      <c r="DU249" s="456"/>
      <c r="DV249" s="456"/>
      <c r="DW249" s="456"/>
      <c r="DX249" s="456"/>
      <c r="DY249" s="456"/>
      <c r="DZ249" s="456"/>
      <c r="EA249" s="456"/>
      <c r="EB249" s="456"/>
      <c r="EC249" s="456"/>
      <c r="ED249" s="456"/>
      <c r="EE249" s="456"/>
      <c r="EF249" s="456"/>
      <c r="EG249" s="456"/>
      <c r="EH249" s="456"/>
      <c r="EI249" s="456"/>
      <c r="EJ249" s="456"/>
      <c r="EK249" s="456"/>
      <c r="EL249" s="456"/>
      <c r="EM249" s="456"/>
      <c r="EN249" s="456"/>
      <c r="EO249" s="456"/>
      <c r="EP249" s="456"/>
      <c r="EQ249" s="456"/>
      <c r="ER249" s="456"/>
      <c r="ES249" s="456"/>
      <c r="ET249" s="456"/>
      <c r="EU249" s="456"/>
      <c r="EV249" s="456"/>
      <c r="EW249" s="456"/>
      <c r="EX249" s="456"/>
      <c r="EY249" s="456"/>
      <c r="EZ249" s="456"/>
      <c r="FA249" s="456"/>
      <c r="FB249" s="456"/>
      <c r="FC249" s="456"/>
      <c r="FD249" s="456"/>
      <c r="FE249" s="456"/>
      <c r="FF249" s="456"/>
      <c r="FG249" s="456"/>
      <c r="FH249" s="456"/>
      <c r="FI249" s="456"/>
      <c r="FJ249" s="456"/>
      <c r="FK249" s="456"/>
      <c r="FL249" s="456"/>
      <c r="FM249" s="456"/>
      <c r="FN249" s="456"/>
      <c r="FO249" s="456"/>
      <c r="FP249" s="456"/>
      <c r="FQ249" s="456"/>
      <c r="FR249" s="456"/>
      <c r="FS249" s="456"/>
      <c r="FT249" s="456"/>
      <c r="FU249" s="456"/>
      <c r="FV249" s="456"/>
      <c r="FW249" s="456"/>
      <c r="FX249" s="456"/>
      <c r="FY249" s="456"/>
      <c r="FZ249" s="456"/>
      <c r="GA249" s="456"/>
      <c r="GB249" s="456"/>
      <c r="GC249" s="456"/>
      <c r="GD249" s="456"/>
      <c r="GE249" s="456"/>
      <c r="GF249" s="456"/>
      <c r="GG249" s="456"/>
      <c r="GH249" s="456"/>
      <c r="GI249" s="456"/>
      <c r="GJ249" s="456"/>
      <c r="GK249" s="456"/>
      <c r="GL249" s="456"/>
      <c r="GM249" s="456"/>
      <c r="GN249" s="456"/>
      <c r="GO249" s="456"/>
      <c r="GP249" s="456"/>
      <c r="GQ249" s="456"/>
      <c r="GR249" s="456"/>
      <c r="GS249" s="456"/>
      <c r="GT249" s="456"/>
      <c r="GU249" s="456"/>
      <c r="GV249" s="456"/>
      <c r="GW249" s="456"/>
      <c r="GX249" s="456"/>
      <c r="GY249" s="456"/>
      <c r="GZ249" s="456"/>
      <c r="HA249" s="456"/>
      <c r="HB249" s="456"/>
      <c r="HC249" s="456"/>
      <c r="HD249" s="456"/>
      <c r="HE249" s="456"/>
      <c r="HF249" s="456"/>
      <c r="HG249" s="456"/>
      <c r="HH249" s="456"/>
      <c r="HI249" s="456"/>
      <c r="HJ249" s="456"/>
      <c r="HK249" s="456"/>
      <c r="HL249" s="456"/>
      <c r="HM249" s="456"/>
      <c r="HN249" s="456"/>
      <c r="HO249" s="456"/>
      <c r="HP249" s="456"/>
      <c r="HQ249" s="456"/>
      <c r="HR249" s="456"/>
      <c r="HS249" s="456"/>
      <c r="HT249" s="456"/>
      <c r="HU249" s="456"/>
      <c r="HV249" s="456"/>
      <c r="HW249" s="456"/>
      <c r="HX249" s="456"/>
      <c r="HY249" s="456"/>
      <c r="HZ249" s="456"/>
      <c r="IA249" s="456"/>
      <c r="IB249" s="456"/>
      <c r="IC249" s="456"/>
      <c r="ID249" s="456"/>
      <c r="IE249" s="456"/>
      <c r="IF249" s="456"/>
      <c r="IG249" s="456"/>
      <c r="IH249" s="456"/>
      <c r="II249" s="456"/>
      <c r="IJ249" s="456"/>
      <c r="IK249" s="456"/>
      <c r="IL249" s="456"/>
      <c r="IM249" s="456"/>
      <c r="IN249" s="456"/>
      <c r="IO249" s="456"/>
      <c r="IP249" s="456"/>
      <c r="IQ249" s="456"/>
      <c r="IR249" s="456"/>
      <c r="IS249" s="456"/>
      <c r="IT249" s="456"/>
      <c r="IU249" s="456"/>
      <c r="IV249" s="456"/>
      <c r="IW249" s="456"/>
      <c r="IX249" s="456"/>
    </row>
    <row r="250" spans="1:258" s="457" customFormat="1" ht="17.100000000000001" customHeight="1" thickBot="1" x14ac:dyDescent="0.25">
      <c r="A250" s="633"/>
      <c r="B250" s="632"/>
      <c r="C250" s="619"/>
      <c r="D250" s="620"/>
      <c r="E250" s="621"/>
      <c r="F250" s="622"/>
      <c r="G250" s="622"/>
      <c r="H250" s="623"/>
      <c r="I250" s="623"/>
      <c r="J250" s="513"/>
      <c r="K250" s="513"/>
      <c r="L250" s="468"/>
      <c r="M250" s="774"/>
      <c r="N250" s="774"/>
      <c r="O250" s="751"/>
      <c r="P250" s="727"/>
      <c r="Q250" s="455"/>
      <c r="R250" s="456"/>
      <c r="S250" s="456"/>
      <c r="T250" s="456"/>
      <c r="U250" s="456"/>
      <c r="V250" s="456"/>
      <c r="W250" s="456"/>
      <c r="X250" s="456"/>
      <c r="Y250" s="456"/>
      <c r="Z250" s="456"/>
      <c r="AA250" s="456"/>
      <c r="AB250" s="456"/>
      <c r="AC250" s="456"/>
      <c r="AD250" s="456"/>
      <c r="AE250" s="456"/>
      <c r="AF250" s="456"/>
      <c r="AG250" s="456"/>
      <c r="AH250" s="456"/>
      <c r="AI250" s="456"/>
      <c r="AJ250" s="456"/>
      <c r="AK250" s="456"/>
      <c r="AL250" s="456"/>
      <c r="AM250" s="456"/>
      <c r="AN250" s="456"/>
      <c r="AO250" s="456"/>
      <c r="AP250" s="456"/>
      <c r="AQ250" s="456"/>
      <c r="AR250" s="456"/>
      <c r="AS250" s="456"/>
      <c r="AT250" s="456"/>
      <c r="AU250" s="456"/>
      <c r="AV250" s="456"/>
      <c r="AW250" s="456"/>
      <c r="AX250" s="456"/>
      <c r="AY250" s="456"/>
      <c r="AZ250" s="456"/>
      <c r="BA250" s="456"/>
      <c r="BB250" s="456"/>
      <c r="BC250" s="456"/>
      <c r="BD250" s="456"/>
      <c r="BE250" s="456"/>
      <c r="BF250" s="456"/>
      <c r="BG250" s="456"/>
      <c r="BH250" s="456"/>
      <c r="BI250" s="456"/>
      <c r="BJ250" s="456"/>
      <c r="BK250" s="456"/>
      <c r="BL250" s="456"/>
      <c r="BM250" s="456"/>
      <c r="BN250" s="456"/>
      <c r="BO250" s="456"/>
      <c r="BP250" s="456"/>
      <c r="BQ250" s="456"/>
      <c r="BR250" s="456"/>
      <c r="BS250" s="456"/>
      <c r="BT250" s="456"/>
      <c r="BU250" s="456"/>
      <c r="BV250" s="456"/>
      <c r="BW250" s="456"/>
      <c r="BX250" s="456"/>
      <c r="BY250" s="456"/>
      <c r="BZ250" s="456"/>
      <c r="CA250" s="456"/>
      <c r="CB250" s="456"/>
      <c r="CC250" s="456"/>
      <c r="CD250" s="456"/>
      <c r="CE250" s="456"/>
      <c r="CF250" s="456"/>
      <c r="CG250" s="456"/>
      <c r="CH250" s="456"/>
      <c r="CI250" s="456"/>
      <c r="CJ250" s="456"/>
      <c r="CK250" s="456"/>
      <c r="CL250" s="456"/>
      <c r="CM250" s="456"/>
      <c r="CN250" s="456"/>
      <c r="CO250" s="456"/>
      <c r="CP250" s="456"/>
      <c r="CQ250" s="456"/>
      <c r="CR250" s="456"/>
      <c r="CS250" s="456"/>
      <c r="CT250" s="456"/>
      <c r="CU250" s="456"/>
      <c r="CV250" s="456"/>
      <c r="CW250" s="456"/>
      <c r="CX250" s="456"/>
      <c r="CY250" s="456"/>
      <c r="CZ250" s="456"/>
      <c r="DA250" s="456"/>
      <c r="DB250" s="456"/>
      <c r="DC250" s="456"/>
      <c r="DD250" s="456"/>
      <c r="DE250" s="456"/>
      <c r="DF250" s="456"/>
      <c r="DG250" s="456"/>
      <c r="DH250" s="456"/>
      <c r="DI250" s="456"/>
      <c r="DJ250" s="456"/>
      <c r="DK250" s="456"/>
      <c r="DL250" s="456"/>
      <c r="DM250" s="456"/>
      <c r="DN250" s="456"/>
      <c r="DO250" s="456"/>
      <c r="DP250" s="456"/>
      <c r="DQ250" s="456"/>
      <c r="DR250" s="456"/>
      <c r="DS250" s="456"/>
      <c r="DT250" s="456"/>
      <c r="DU250" s="456"/>
      <c r="DV250" s="456"/>
      <c r="DW250" s="456"/>
      <c r="DX250" s="456"/>
      <c r="DY250" s="456"/>
      <c r="DZ250" s="456"/>
      <c r="EA250" s="456"/>
      <c r="EB250" s="456"/>
      <c r="EC250" s="456"/>
      <c r="ED250" s="456"/>
      <c r="EE250" s="456"/>
      <c r="EF250" s="456"/>
      <c r="EG250" s="456"/>
      <c r="EH250" s="456"/>
      <c r="EI250" s="456"/>
      <c r="EJ250" s="456"/>
      <c r="EK250" s="456"/>
      <c r="EL250" s="456"/>
      <c r="EM250" s="456"/>
      <c r="EN250" s="456"/>
      <c r="EO250" s="456"/>
      <c r="EP250" s="456"/>
      <c r="EQ250" s="456"/>
      <c r="ER250" s="456"/>
      <c r="ES250" s="456"/>
      <c r="ET250" s="456"/>
      <c r="EU250" s="456"/>
      <c r="EV250" s="456"/>
      <c r="EW250" s="456"/>
      <c r="EX250" s="456"/>
      <c r="EY250" s="456"/>
      <c r="EZ250" s="456"/>
      <c r="FA250" s="456"/>
      <c r="FB250" s="456"/>
      <c r="FC250" s="456"/>
      <c r="FD250" s="456"/>
      <c r="FE250" s="456"/>
      <c r="FF250" s="456"/>
      <c r="FG250" s="456"/>
      <c r="FH250" s="456"/>
      <c r="FI250" s="456"/>
      <c r="FJ250" s="456"/>
      <c r="FK250" s="456"/>
      <c r="FL250" s="456"/>
      <c r="FM250" s="456"/>
      <c r="FN250" s="456"/>
      <c r="FO250" s="456"/>
      <c r="FP250" s="456"/>
      <c r="FQ250" s="456"/>
      <c r="FR250" s="456"/>
      <c r="FS250" s="456"/>
      <c r="FT250" s="456"/>
      <c r="FU250" s="456"/>
      <c r="FV250" s="456"/>
      <c r="FW250" s="456"/>
      <c r="FX250" s="456"/>
      <c r="FY250" s="456"/>
      <c r="FZ250" s="456"/>
      <c r="GA250" s="456"/>
      <c r="GB250" s="456"/>
      <c r="GC250" s="456"/>
      <c r="GD250" s="456"/>
      <c r="GE250" s="456"/>
      <c r="GF250" s="456"/>
      <c r="GG250" s="456"/>
      <c r="GH250" s="456"/>
      <c r="GI250" s="456"/>
      <c r="GJ250" s="456"/>
      <c r="GK250" s="456"/>
      <c r="GL250" s="456"/>
      <c r="GM250" s="456"/>
      <c r="GN250" s="456"/>
      <c r="GO250" s="456"/>
      <c r="GP250" s="456"/>
      <c r="GQ250" s="456"/>
      <c r="GR250" s="456"/>
      <c r="GS250" s="456"/>
      <c r="GT250" s="456"/>
      <c r="GU250" s="456"/>
      <c r="GV250" s="456"/>
      <c r="GW250" s="456"/>
      <c r="GX250" s="456"/>
      <c r="GY250" s="456"/>
      <c r="GZ250" s="456"/>
      <c r="HA250" s="456"/>
      <c r="HB250" s="456"/>
      <c r="HC250" s="456"/>
      <c r="HD250" s="456"/>
      <c r="HE250" s="456"/>
      <c r="HF250" s="456"/>
      <c r="HG250" s="456"/>
      <c r="HH250" s="456"/>
      <c r="HI250" s="456"/>
      <c r="HJ250" s="456"/>
      <c r="HK250" s="456"/>
      <c r="HL250" s="456"/>
      <c r="HM250" s="456"/>
      <c r="HN250" s="456"/>
      <c r="HO250" s="456"/>
      <c r="HP250" s="456"/>
      <c r="HQ250" s="456"/>
      <c r="HR250" s="456"/>
      <c r="HS250" s="456"/>
      <c r="HT250" s="456"/>
      <c r="HU250" s="456"/>
      <c r="HV250" s="456"/>
      <c r="HW250" s="456"/>
      <c r="HX250" s="456"/>
      <c r="HY250" s="456"/>
      <c r="HZ250" s="456"/>
      <c r="IA250" s="456"/>
      <c r="IB250" s="456"/>
      <c r="IC250" s="456"/>
      <c r="ID250" s="456"/>
      <c r="IE250" s="456"/>
      <c r="IF250" s="456"/>
      <c r="IG250" s="456"/>
      <c r="IH250" s="456"/>
      <c r="II250" s="456"/>
      <c r="IJ250" s="456"/>
      <c r="IK250" s="456"/>
      <c r="IL250" s="456"/>
      <c r="IM250" s="456"/>
      <c r="IN250" s="456"/>
      <c r="IO250" s="456"/>
      <c r="IP250" s="456"/>
      <c r="IQ250" s="456"/>
      <c r="IR250" s="456"/>
      <c r="IS250" s="456"/>
      <c r="IT250" s="456"/>
      <c r="IU250" s="456"/>
      <c r="IV250" s="456"/>
      <c r="IW250" s="456"/>
      <c r="IX250" s="456"/>
    </row>
    <row r="251" spans="1:258" s="33" customFormat="1" ht="20.100000000000001" customHeight="1" thickBot="1" x14ac:dyDescent="0.25">
      <c r="A251" s="929" t="s">
        <v>475</v>
      </c>
      <c r="B251" s="929" t="s">
        <v>476</v>
      </c>
      <c r="C251" s="45"/>
      <c r="D251" s="198"/>
      <c r="E251" s="199"/>
      <c r="F251" s="199"/>
      <c r="G251" s="199"/>
      <c r="H251" s="201"/>
      <c r="I251" s="201"/>
      <c r="J251" s="201"/>
      <c r="K251" s="201"/>
      <c r="L251" s="272"/>
      <c r="M251" s="784"/>
      <c r="N251" s="784"/>
      <c r="O251" s="733"/>
      <c r="P251" s="734"/>
      <c r="Q251" s="447"/>
      <c r="R251" s="2"/>
    </row>
    <row r="252" spans="1:258" ht="17.100000000000001" customHeight="1" thickBot="1" x14ac:dyDescent="0.25">
      <c r="A252" s="79"/>
      <c r="B252" s="79"/>
      <c r="C252" s="79"/>
      <c r="D252" s="99"/>
      <c r="E252" s="79"/>
      <c r="F252" s="79"/>
      <c r="G252" s="79"/>
      <c r="H252" s="73"/>
      <c r="I252" s="73"/>
      <c r="J252" s="73"/>
      <c r="K252" s="73"/>
      <c r="M252" s="774"/>
      <c r="N252" s="774"/>
      <c r="O252" s="726"/>
      <c r="P252" s="727"/>
      <c r="Q252" s="455"/>
      <c r="R252" s="456"/>
    </row>
    <row r="253" spans="1:258" ht="23.1" customHeight="1" thickBot="1" x14ac:dyDescent="0.25">
      <c r="A253" s="597" t="s">
        <v>352</v>
      </c>
      <c r="B253" s="597" t="s">
        <v>351</v>
      </c>
      <c r="C253" s="339"/>
      <c r="D253" s="338"/>
      <c r="E253" s="339"/>
      <c r="F253" s="339"/>
      <c r="G253" s="340"/>
      <c r="H253" s="155" t="s">
        <v>81</v>
      </c>
      <c r="I253" s="348" t="s">
        <v>55</v>
      </c>
      <c r="J253" s="348" t="s">
        <v>56</v>
      </c>
      <c r="K253" s="125"/>
      <c r="L253" s="61"/>
      <c r="M253" s="775"/>
      <c r="N253" s="775"/>
      <c r="P253" s="718"/>
    </row>
    <row r="254" spans="1:258" ht="17.100000000000001" customHeight="1" thickBot="1" x14ac:dyDescent="0.25">
      <c r="A254" s="297" t="s">
        <v>184</v>
      </c>
      <c r="B254" s="297" t="s">
        <v>185</v>
      </c>
      <c r="C254" s="349" t="s">
        <v>124</v>
      </c>
      <c r="D254" s="216">
        <v>31</v>
      </c>
      <c r="E254" s="69">
        <v>11</v>
      </c>
      <c r="F254" s="70"/>
      <c r="G254" s="903" t="s">
        <v>45</v>
      </c>
      <c r="H254" s="1096"/>
      <c r="I254" s="1102"/>
      <c r="J254" s="1099"/>
      <c r="K254" s="350" t="s">
        <v>3</v>
      </c>
      <c r="L254" s="61"/>
      <c r="M254" s="775"/>
      <c r="N254" s="775"/>
      <c r="P254" s="752" t="s">
        <v>81</v>
      </c>
      <c r="Q254" s="451" t="s">
        <v>123</v>
      </c>
      <c r="R254" s="342" t="s">
        <v>56</v>
      </c>
    </row>
    <row r="255" spans="1:258" s="457" customFormat="1" ht="17.100000000000001" customHeight="1" thickBot="1" x14ac:dyDescent="0.25">
      <c r="A255" s="1225" t="s">
        <v>497</v>
      </c>
      <c r="B255" s="1226" t="s">
        <v>454</v>
      </c>
      <c r="C255" s="1227" t="s">
        <v>124</v>
      </c>
      <c r="D255" s="1228">
        <v>31</v>
      </c>
      <c r="E255" s="1229">
        <v>15</v>
      </c>
      <c r="F255" s="1230"/>
      <c r="G255" s="1231" t="s">
        <v>45</v>
      </c>
      <c r="H255" s="1232"/>
      <c r="I255" s="1233"/>
      <c r="J255" s="1234"/>
      <c r="K255" s="1235"/>
      <c r="L255" s="1236"/>
      <c r="M255" s="1236"/>
      <c r="N255" s="1236"/>
      <c r="O255" s="1237"/>
      <c r="P255" s="1238"/>
      <c r="Q255" s="1239"/>
      <c r="R255" s="1240"/>
      <c r="S255" s="456"/>
      <c r="T255" s="456"/>
      <c r="U255" s="456"/>
      <c r="V255" s="456"/>
      <c r="W255" s="456"/>
      <c r="X255" s="456"/>
      <c r="Y255" s="456"/>
      <c r="Z255" s="456"/>
      <c r="AA255" s="456"/>
      <c r="AB255" s="456"/>
      <c r="AC255" s="456"/>
      <c r="AD255" s="456"/>
      <c r="AE255" s="456"/>
      <c r="AF255" s="456"/>
      <c r="AG255" s="456"/>
      <c r="AH255" s="456"/>
      <c r="AI255" s="456"/>
      <c r="AJ255" s="456"/>
      <c r="AK255" s="456"/>
      <c r="AL255" s="456"/>
      <c r="AM255" s="456"/>
      <c r="AN255" s="456"/>
      <c r="AO255" s="456"/>
      <c r="AP255" s="456"/>
      <c r="AQ255" s="456"/>
      <c r="AR255" s="456"/>
      <c r="AS255" s="456"/>
      <c r="AT255" s="456"/>
      <c r="AU255" s="456"/>
      <c r="AV255" s="456"/>
      <c r="AW255" s="456"/>
      <c r="AX255" s="456"/>
      <c r="AY255" s="456"/>
      <c r="AZ255" s="456"/>
      <c r="BA255" s="456"/>
      <c r="BB255" s="456"/>
      <c r="BC255" s="456"/>
      <c r="BD255" s="456"/>
      <c r="BE255" s="456"/>
      <c r="BF255" s="456"/>
      <c r="BG255" s="456"/>
      <c r="BH255" s="456"/>
      <c r="BI255" s="456"/>
      <c r="BJ255" s="456"/>
      <c r="BK255" s="456"/>
      <c r="BL255" s="456"/>
      <c r="BM255" s="456"/>
      <c r="BN255" s="456"/>
      <c r="BO255" s="456"/>
      <c r="BP255" s="456"/>
      <c r="BQ255" s="456"/>
      <c r="BR255" s="456"/>
      <c r="BS255" s="456"/>
      <c r="BT255" s="456"/>
      <c r="BU255" s="456"/>
      <c r="BV255" s="456"/>
      <c r="BW255" s="456"/>
      <c r="BX255" s="456"/>
      <c r="BY255" s="456"/>
      <c r="BZ255" s="456"/>
      <c r="CA255" s="456"/>
      <c r="CB255" s="456"/>
      <c r="CC255" s="456"/>
      <c r="CD255" s="456"/>
      <c r="CE255" s="456"/>
      <c r="CF255" s="456"/>
      <c r="CG255" s="456"/>
      <c r="CH255" s="456"/>
      <c r="CI255" s="456"/>
      <c r="CJ255" s="456"/>
      <c r="CK255" s="456"/>
      <c r="CL255" s="456"/>
      <c r="CM255" s="456"/>
      <c r="CN255" s="456"/>
      <c r="CO255" s="456"/>
      <c r="CP255" s="456"/>
      <c r="CQ255" s="456"/>
      <c r="CR255" s="456"/>
      <c r="CS255" s="456"/>
      <c r="CT255" s="456"/>
      <c r="CU255" s="456"/>
      <c r="CV255" s="456"/>
      <c r="CW255" s="456"/>
      <c r="CX255" s="456"/>
      <c r="CY255" s="456"/>
      <c r="CZ255" s="456"/>
      <c r="DA255" s="456"/>
      <c r="DB255" s="456"/>
      <c r="DC255" s="456"/>
      <c r="DD255" s="456"/>
      <c r="DE255" s="456"/>
      <c r="DF255" s="456"/>
      <c r="DG255" s="456"/>
      <c r="DH255" s="456"/>
      <c r="DI255" s="456"/>
      <c r="DJ255" s="456"/>
      <c r="DK255" s="456"/>
      <c r="DL255" s="456"/>
      <c r="DM255" s="456"/>
      <c r="DN255" s="456"/>
      <c r="DO255" s="456"/>
      <c r="DP255" s="456"/>
      <c r="DQ255" s="456"/>
      <c r="DR255" s="456"/>
      <c r="DS255" s="456"/>
      <c r="DT255" s="456"/>
      <c r="DU255" s="456"/>
      <c r="DV255" s="456"/>
      <c r="DW255" s="456"/>
      <c r="DX255" s="456"/>
      <c r="DY255" s="456"/>
      <c r="DZ255" s="456"/>
      <c r="EA255" s="456"/>
      <c r="EB255" s="456"/>
      <c r="EC255" s="456"/>
      <c r="ED255" s="456"/>
      <c r="EE255" s="456"/>
      <c r="EF255" s="456"/>
      <c r="EG255" s="456"/>
      <c r="EH255" s="456"/>
      <c r="EI255" s="456"/>
      <c r="EJ255" s="456"/>
      <c r="EK255" s="456"/>
      <c r="EL255" s="456"/>
      <c r="EM255" s="456"/>
      <c r="EN255" s="456"/>
      <c r="EO255" s="456"/>
      <c r="EP255" s="456"/>
      <c r="EQ255" s="456"/>
      <c r="ER255" s="456"/>
      <c r="ES255" s="456"/>
      <c r="ET255" s="456"/>
      <c r="EU255" s="456"/>
      <c r="EV255" s="456"/>
      <c r="EW255" s="456"/>
      <c r="EX255" s="456"/>
      <c r="EY255" s="456"/>
      <c r="EZ255" s="456"/>
      <c r="FA255" s="456"/>
      <c r="FB255" s="456"/>
      <c r="FC255" s="456"/>
      <c r="FD255" s="456"/>
      <c r="FE255" s="456"/>
      <c r="FF255" s="456"/>
      <c r="FG255" s="456"/>
      <c r="FH255" s="456"/>
      <c r="FI255" s="456"/>
      <c r="FJ255" s="456"/>
      <c r="FK255" s="456"/>
      <c r="FL255" s="456"/>
      <c r="FM255" s="456"/>
      <c r="FN255" s="456"/>
      <c r="FO255" s="456"/>
      <c r="FP255" s="456"/>
      <c r="FQ255" s="456"/>
      <c r="FR255" s="456"/>
      <c r="FS255" s="456"/>
      <c r="FT255" s="456"/>
      <c r="FU255" s="456"/>
      <c r="FV255" s="456"/>
      <c r="FW255" s="456"/>
      <c r="FX255" s="456"/>
      <c r="FY255" s="456"/>
      <c r="FZ255" s="456"/>
      <c r="GA255" s="456"/>
      <c r="GB255" s="456"/>
      <c r="GC255" s="456"/>
      <c r="GD255" s="456"/>
      <c r="GE255" s="456"/>
      <c r="GF255" s="456"/>
      <c r="GG255" s="456"/>
      <c r="GH255" s="456"/>
      <c r="GI255" s="456"/>
      <c r="GJ255" s="456"/>
      <c r="GK255" s="456"/>
      <c r="GL255" s="456"/>
      <c r="GM255" s="456"/>
      <c r="GN255" s="456"/>
      <c r="GO255" s="456"/>
      <c r="GP255" s="456"/>
      <c r="GQ255" s="456"/>
      <c r="GR255" s="456"/>
      <c r="GS255" s="456"/>
      <c r="GT255" s="456"/>
      <c r="GU255" s="456"/>
      <c r="GV255" s="456"/>
      <c r="GW255" s="456"/>
      <c r="GX255" s="456"/>
      <c r="GY255" s="456"/>
      <c r="GZ255" s="456"/>
      <c r="HA255" s="456"/>
      <c r="HB255" s="456"/>
      <c r="HC255" s="456"/>
      <c r="HD255" s="456"/>
      <c r="HE255" s="456"/>
      <c r="HF255" s="456"/>
      <c r="HG255" s="456"/>
      <c r="HH255" s="456"/>
      <c r="HI255" s="456"/>
      <c r="HJ255" s="456"/>
      <c r="HK255" s="456"/>
      <c r="HL255" s="456"/>
      <c r="HM255" s="456"/>
      <c r="HN255" s="456"/>
      <c r="HO255" s="456"/>
      <c r="HP255" s="456"/>
      <c r="HQ255" s="456"/>
      <c r="HR255" s="456"/>
      <c r="HS255" s="456"/>
      <c r="HT255" s="456"/>
      <c r="HU255" s="456"/>
      <c r="HV255" s="456"/>
      <c r="HW255" s="456"/>
      <c r="HX255" s="456"/>
      <c r="HY255" s="456"/>
      <c r="HZ255" s="456"/>
      <c r="IA255" s="456"/>
      <c r="IB255" s="456"/>
      <c r="IC255" s="456"/>
      <c r="ID255" s="456"/>
      <c r="IE255" s="456"/>
      <c r="IF255" s="456"/>
      <c r="IG255" s="456"/>
      <c r="IH255" s="456"/>
      <c r="II255" s="456"/>
      <c r="IJ255" s="456"/>
      <c r="IK255" s="456"/>
      <c r="IL255" s="456"/>
      <c r="IM255" s="456"/>
      <c r="IN255" s="456"/>
      <c r="IO255" s="456"/>
      <c r="IP255" s="456"/>
      <c r="IQ255" s="456"/>
      <c r="IR255" s="456"/>
      <c r="IS255" s="456"/>
      <c r="IT255" s="456"/>
      <c r="IU255" s="456"/>
      <c r="IV255" s="456"/>
      <c r="IW255" s="456"/>
      <c r="IX255" s="456"/>
    </row>
    <row r="256" spans="1:258" ht="17.100000000000001" customHeight="1" thickBot="1" x14ac:dyDescent="0.25">
      <c r="A256" s="636" t="s">
        <v>498</v>
      </c>
      <c r="B256" s="636" t="s">
        <v>455</v>
      </c>
      <c r="C256" s="351" t="s">
        <v>124</v>
      </c>
      <c r="D256" s="225">
        <v>31</v>
      </c>
      <c r="E256" s="86">
        <v>2</v>
      </c>
      <c r="F256" s="87"/>
      <c r="G256" s="1091" t="s">
        <v>45</v>
      </c>
      <c r="H256" s="1097"/>
      <c r="I256" s="1103"/>
      <c r="J256" s="1100"/>
      <c r="K256" s="125"/>
      <c r="L256" s="61"/>
      <c r="M256" s="775"/>
      <c r="N256" s="775"/>
      <c r="O256" s="736" t="s">
        <v>183</v>
      </c>
      <c r="P256" s="753" t="e">
        <f>H292/H260</f>
        <v>#DIV/0!</v>
      </c>
      <c r="Q256" s="442"/>
      <c r="R256" s="59"/>
    </row>
    <row r="257" spans="1:258" ht="17.100000000000001" customHeight="1" thickBot="1" x14ac:dyDescent="0.25">
      <c r="A257" s="1016" t="s">
        <v>499</v>
      </c>
      <c r="B257" s="1016" t="s">
        <v>456</v>
      </c>
      <c r="C257" s="352" t="s">
        <v>124</v>
      </c>
      <c r="D257" s="292">
        <v>31</v>
      </c>
      <c r="E257" s="75">
        <v>3</v>
      </c>
      <c r="F257" s="76"/>
      <c r="G257" s="1092" t="s">
        <v>45</v>
      </c>
      <c r="H257" s="1098"/>
      <c r="I257" s="1104"/>
      <c r="J257" s="1101"/>
      <c r="K257" s="60"/>
      <c r="L257" s="61"/>
      <c r="M257" s="775"/>
      <c r="N257" s="775"/>
    </row>
    <row r="258" spans="1:258" ht="15.75" customHeight="1" thickBot="1" x14ac:dyDescent="0.25">
      <c r="A258" s="521" t="s">
        <v>500</v>
      </c>
      <c r="B258" s="645" t="s">
        <v>457</v>
      </c>
      <c r="C258" s="254" t="s">
        <v>124</v>
      </c>
      <c r="D258" s="666">
        <v>31</v>
      </c>
      <c r="E258" s="508"/>
      <c r="F258" s="182"/>
      <c r="G258" s="353" t="s">
        <v>45</v>
      </c>
      <c r="H258" s="1093" t="str">
        <f>IF(OBS_VO_31.11_TOTAL+OBS_VO_31.15_TOTAL+OBS_VO_31.2_TOTAL+OBS_VO_31.3_TOTAL=0," ",OBS_VO_31.11_TOTAL+OBS_VO_31.15_TOTAL+OBS_VO_31.2_TOTAL+OBS_VO_31.3_TOTAL)</f>
        <v xml:space="preserve"> </v>
      </c>
      <c r="I258" s="1094" t="str">
        <f>IF(OBS_VO_31.11_GP+OBS_VO_31.15_GP+OBS_VO_31.2_GP+OBS_VO_31.3_GP=0," ",OBS_VO_31.11_GP+OBS_VO_31.15_GP+OBS_VO_31.2_GP+OBS_VO_31.3_GP)</f>
        <v xml:space="preserve"> </v>
      </c>
      <c r="J258" s="1094" t="str">
        <f>IF(OBS_VO_31.11_ENT+OBS_VO_31.15_ENT+OBS_VO_31.2_ENT+OBS_VO_31.3_ENT=0," ",OBS_VO_31.11_ENT+OBS_VO_31.15_ENT+OBS_VO_31.2_ENT+OBS_VO_31.3_ENT)</f>
        <v xml:space="preserve"> </v>
      </c>
      <c r="K258" s="60"/>
      <c r="L258" s="61"/>
      <c r="M258" s="775"/>
      <c r="N258" s="775"/>
      <c r="P258" s="718"/>
    </row>
    <row r="259" spans="1:258" ht="17.100000000000001" customHeight="1" x14ac:dyDescent="0.2">
      <c r="A259" s="346" t="s">
        <v>179</v>
      </c>
      <c r="B259" s="346" t="s">
        <v>180</v>
      </c>
      <c r="C259" s="215" t="s">
        <v>124</v>
      </c>
      <c r="D259" s="138">
        <v>31</v>
      </c>
      <c r="E259" s="70" t="s">
        <v>28</v>
      </c>
      <c r="F259" s="70"/>
      <c r="G259" s="71" t="s">
        <v>45</v>
      </c>
      <c r="H259" s="706"/>
      <c r="I259" s="707"/>
      <c r="J259" s="708"/>
      <c r="K259" s="73"/>
      <c r="M259" s="774"/>
      <c r="N259" s="774"/>
    </row>
    <row r="260" spans="1:258" ht="17.100000000000001" customHeight="1" thickBot="1" x14ac:dyDescent="0.25">
      <c r="A260" s="347" t="s">
        <v>181</v>
      </c>
      <c r="B260" s="347" t="s">
        <v>182</v>
      </c>
      <c r="C260" s="291" t="s">
        <v>124</v>
      </c>
      <c r="D260" s="165">
        <v>31</v>
      </c>
      <c r="E260" s="76" t="s">
        <v>29</v>
      </c>
      <c r="F260" s="76"/>
      <c r="G260" s="77" t="s">
        <v>45</v>
      </c>
      <c r="H260" s="709"/>
      <c r="I260" s="933"/>
      <c r="J260" s="931"/>
      <c r="K260" s="60"/>
      <c r="L260" s="61"/>
      <c r="M260" s="775"/>
      <c r="N260" s="775"/>
    </row>
    <row r="261" spans="1:258" ht="17.100000000000001" customHeight="1" thickBot="1" x14ac:dyDescent="0.25">
      <c r="A261" s="596" t="s">
        <v>350</v>
      </c>
      <c r="B261" s="596" t="s">
        <v>349</v>
      </c>
      <c r="C261" s="354" t="s">
        <v>124</v>
      </c>
      <c r="D261" s="355">
        <v>31</v>
      </c>
      <c r="E261" s="107" t="s">
        <v>186</v>
      </c>
      <c r="F261" s="182"/>
      <c r="G261" s="77" t="s">
        <v>45</v>
      </c>
      <c r="H261" s="255"/>
      <c r="I261" s="255"/>
      <c r="J261" s="255"/>
      <c r="K261" s="268"/>
      <c r="L261" s="61"/>
      <c r="M261" s="775"/>
      <c r="N261" s="775"/>
    </row>
    <row r="262" spans="1:258" s="457" customFormat="1" ht="17.100000000000001" customHeight="1" thickBot="1" x14ac:dyDescent="0.25">
      <c r="A262" s="883" t="s">
        <v>417</v>
      </c>
      <c r="B262" s="596" t="s">
        <v>416</v>
      </c>
      <c r="C262" s="354" t="s">
        <v>124</v>
      </c>
      <c r="D262" s="355">
        <v>31</v>
      </c>
      <c r="E262" s="886" t="s">
        <v>419</v>
      </c>
      <c r="F262" s="182"/>
      <c r="G262" s="77" t="s">
        <v>45</v>
      </c>
      <c r="H262" s="687"/>
      <c r="I262" s="687"/>
      <c r="J262" s="687"/>
      <c r="K262" s="501"/>
      <c r="L262" s="764"/>
      <c r="M262" s="775"/>
      <c r="N262" s="775"/>
      <c r="O262" s="726"/>
      <c r="P262" s="727"/>
      <c r="Q262" s="455"/>
      <c r="R262" s="456"/>
      <c r="S262" s="456"/>
      <c r="T262" s="456"/>
      <c r="U262" s="456"/>
      <c r="V262" s="456"/>
      <c r="W262" s="456"/>
      <c r="X262" s="456"/>
      <c r="Y262" s="456"/>
      <c r="Z262" s="456"/>
      <c r="AA262" s="456"/>
      <c r="AB262" s="456"/>
      <c r="AC262" s="456"/>
      <c r="AD262" s="456"/>
      <c r="AE262" s="456"/>
      <c r="AF262" s="456"/>
      <c r="AG262" s="456"/>
      <c r="AH262" s="456"/>
      <c r="AI262" s="456"/>
      <c r="AJ262" s="456"/>
      <c r="AK262" s="456"/>
      <c r="AL262" s="456"/>
      <c r="AM262" s="456"/>
      <c r="AN262" s="456"/>
      <c r="AO262" s="456"/>
      <c r="AP262" s="456"/>
      <c r="AQ262" s="456"/>
      <c r="AR262" s="456"/>
      <c r="AS262" s="456"/>
      <c r="AT262" s="456"/>
      <c r="AU262" s="456"/>
      <c r="AV262" s="456"/>
      <c r="AW262" s="456"/>
      <c r="AX262" s="456"/>
      <c r="AY262" s="456"/>
      <c r="AZ262" s="456"/>
      <c r="BA262" s="456"/>
      <c r="BB262" s="456"/>
      <c r="BC262" s="456"/>
      <c r="BD262" s="456"/>
      <c r="BE262" s="456"/>
      <c r="BF262" s="456"/>
      <c r="BG262" s="456"/>
      <c r="BH262" s="456"/>
      <c r="BI262" s="456"/>
      <c r="BJ262" s="456"/>
      <c r="BK262" s="456"/>
      <c r="BL262" s="456"/>
      <c r="BM262" s="456"/>
      <c r="BN262" s="456"/>
      <c r="BO262" s="456"/>
      <c r="BP262" s="456"/>
      <c r="BQ262" s="456"/>
      <c r="BR262" s="456"/>
      <c r="BS262" s="456"/>
      <c r="BT262" s="456"/>
      <c r="BU262" s="456"/>
      <c r="BV262" s="456"/>
      <c r="BW262" s="456"/>
      <c r="BX262" s="456"/>
      <c r="BY262" s="456"/>
      <c r="BZ262" s="456"/>
      <c r="CA262" s="456"/>
      <c r="CB262" s="456"/>
      <c r="CC262" s="456"/>
      <c r="CD262" s="456"/>
      <c r="CE262" s="456"/>
      <c r="CF262" s="456"/>
      <c r="CG262" s="456"/>
      <c r="CH262" s="456"/>
      <c r="CI262" s="456"/>
      <c r="CJ262" s="456"/>
      <c r="CK262" s="456"/>
      <c r="CL262" s="456"/>
      <c r="CM262" s="456"/>
      <c r="CN262" s="456"/>
      <c r="CO262" s="456"/>
      <c r="CP262" s="456"/>
      <c r="CQ262" s="456"/>
      <c r="CR262" s="456"/>
      <c r="CS262" s="456"/>
      <c r="CT262" s="456"/>
      <c r="CU262" s="456"/>
      <c r="CV262" s="456"/>
      <c r="CW262" s="456"/>
      <c r="CX262" s="456"/>
      <c r="CY262" s="456"/>
      <c r="CZ262" s="456"/>
      <c r="DA262" s="456"/>
      <c r="DB262" s="456"/>
      <c r="DC262" s="456"/>
      <c r="DD262" s="456"/>
      <c r="DE262" s="456"/>
      <c r="DF262" s="456"/>
      <c r="DG262" s="456"/>
      <c r="DH262" s="456"/>
      <c r="DI262" s="456"/>
      <c r="DJ262" s="456"/>
      <c r="DK262" s="456"/>
      <c r="DL262" s="456"/>
      <c r="DM262" s="456"/>
      <c r="DN262" s="456"/>
      <c r="DO262" s="456"/>
      <c r="DP262" s="456"/>
      <c r="DQ262" s="456"/>
      <c r="DR262" s="456"/>
      <c r="DS262" s="456"/>
      <c r="DT262" s="456"/>
      <c r="DU262" s="456"/>
      <c r="DV262" s="456"/>
      <c r="DW262" s="456"/>
      <c r="DX262" s="456"/>
      <c r="DY262" s="456"/>
      <c r="DZ262" s="456"/>
      <c r="EA262" s="456"/>
      <c r="EB262" s="456"/>
      <c r="EC262" s="456"/>
      <c r="ED262" s="456"/>
      <c r="EE262" s="456"/>
      <c r="EF262" s="456"/>
      <c r="EG262" s="456"/>
      <c r="EH262" s="456"/>
      <c r="EI262" s="456"/>
      <c r="EJ262" s="456"/>
      <c r="EK262" s="456"/>
      <c r="EL262" s="456"/>
      <c r="EM262" s="456"/>
      <c r="EN262" s="456"/>
      <c r="EO262" s="456"/>
      <c r="EP262" s="456"/>
      <c r="EQ262" s="456"/>
      <c r="ER262" s="456"/>
      <c r="ES262" s="456"/>
      <c r="ET262" s="456"/>
      <c r="EU262" s="456"/>
      <c r="EV262" s="456"/>
      <c r="EW262" s="456"/>
      <c r="EX262" s="456"/>
      <c r="EY262" s="456"/>
      <c r="EZ262" s="456"/>
      <c r="FA262" s="456"/>
      <c r="FB262" s="456"/>
      <c r="FC262" s="456"/>
      <c r="FD262" s="456"/>
      <c r="FE262" s="456"/>
      <c r="FF262" s="456"/>
      <c r="FG262" s="456"/>
      <c r="FH262" s="456"/>
      <c r="FI262" s="456"/>
      <c r="FJ262" s="456"/>
      <c r="FK262" s="456"/>
      <c r="FL262" s="456"/>
      <c r="FM262" s="456"/>
      <c r="FN262" s="456"/>
      <c r="FO262" s="456"/>
      <c r="FP262" s="456"/>
      <c r="FQ262" s="456"/>
      <c r="FR262" s="456"/>
      <c r="FS262" s="456"/>
      <c r="FT262" s="456"/>
      <c r="FU262" s="456"/>
      <c r="FV262" s="456"/>
      <c r="FW262" s="456"/>
      <c r="FX262" s="456"/>
      <c r="FY262" s="456"/>
      <c r="FZ262" s="456"/>
      <c r="GA262" s="456"/>
      <c r="GB262" s="456"/>
      <c r="GC262" s="456"/>
      <c r="GD262" s="456"/>
      <c r="GE262" s="456"/>
      <c r="GF262" s="456"/>
      <c r="GG262" s="456"/>
      <c r="GH262" s="456"/>
      <c r="GI262" s="456"/>
      <c r="GJ262" s="456"/>
      <c r="GK262" s="456"/>
      <c r="GL262" s="456"/>
      <c r="GM262" s="456"/>
      <c r="GN262" s="456"/>
      <c r="GO262" s="456"/>
      <c r="GP262" s="456"/>
      <c r="GQ262" s="456"/>
      <c r="GR262" s="456"/>
      <c r="GS262" s="456"/>
      <c r="GT262" s="456"/>
      <c r="GU262" s="456"/>
      <c r="GV262" s="456"/>
      <c r="GW262" s="456"/>
      <c r="GX262" s="456"/>
      <c r="GY262" s="456"/>
      <c r="GZ262" s="456"/>
      <c r="HA262" s="456"/>
      <c r="HB262" s="456"/>
      <c r="HC262" s="456"/>
      <c r="HD262" s="456"/>
      <c r="HE262" s="456"/>
      <c r="HF262" s="456"/>
      <c r="HG262" s="456"/>
      <c r="HH262" s="456"/>
      <c r="HI262" s="456"/>
      <c r="HJ262" s="456"/>
      <c r="HK262" s="456"/>
      <c r="HL262" s="456"/>
      <c r="HM262" s="456"/>
      <c r="HN262" s="456"/>
      <c r="HO262" s="456"/>
      <c r="HP262" s="456"/>
      <c r="HQ262" s="456"/>
      <c r="HR262" s="456"/>
      <c r="HS262" s="456"/>
      <c r="HT262" s="456"/>
      <c r="HU262" s="456"/>
      <c r="HV262" s="456"/>
      <c r="HW262" s="456"/>
      <c r="HX262" s="456"/>
      <c r="HY262" s="456"/>
      <c r="HZ262" s="456"/>
      <c r="IA262" s="456"/>
      <c r="IB262" s="456"/>
      <c r="IC262" s="456"/>
      <c r="ID262" s="456"/>
      <c r="IE262" s="456"/>
      <c r="IF262" s="456"/>
      <c r="IG262" s="456"/>
      <c r="IH262" s="456"/>
      <c r="II262" s="456"/>
      <c r="IJ262" s="456"/>
      <c r="IK262" s="456"/>
      <c r="IL262" s="456"/>
      <c r="IM262" s="456"/>
      <c r="IN262" s="456"/>
      <c r="IO262" s="456"/>
      <c r="IP262" s="456"/>
      <c r="IQ262" s="456"/>
      <c r="IR262" s="456"/>
      <c r="IS262" s="456"/>
      <c r="IT262" s="456"/>
      <c r="IU262" s="456"/>
      <c r="IV262" s="456"/>
      <c r="IW262" s="456"/>
      <c r="IX262" s="456"/>
    </row>
    <row r="263" spans="1:258" ht="17.100000000000001" customHeight="1" x14ac:dyDescent="0.2">
      <c r="A263" s="103"/>
      <c r="B263" s="882"/>
      <c r="C263" s="356"/>
      <c r="D263" s="357"/>
      <c r="E263" s="356"/>
      <c r="G263" s="98"/>
      <c r="H263" s="695" t="e">
        <f>IF(H258-H254-#REF!-#REF!-H256-H257=0," ",H258-H254-#REF!-#REF!-H256-H257)</f>
        <v>#VALUE!</v>
      </c>
      <c r="I263" s="696" t="e">
        <f>I258-I254-#REF!-#REF!-I256-I257</f>
        <v>#VALUE!</v>
      </c>
      <c r="J263" s="696" t="e">
        <f>J258-J254-#REF!-#REF!-J256-J257</f>
        <v>#VALUE!</v>
      </c>
      <c r="K263" s="341"/>
      <c r="L263" s="61"/>
      <c r="M263" s="775"/>
      <c r="N263" s="775"/>
    </row>
    <row r="264" spans="1:258" ht="17.100000000000001" customHeight="1" thickBot="1" x14ac:dyDescent="0.25">
      <c r="A264" s="1"/>
      <c r="B264" s="1"/>
      <c r="C264" s="358"/>
      <c r="D264" s="1"/>
      <c r="E264" s="358"/>
      <c r="F264" s="358"/>
      <c r="G264" s="359"/>
      <c r="H264" s="268"/>
      <c r="I264" s="268"/>
      <c r="J264" s="268"/>
      <c r="K264" s="350" t="s">
        <v>3</v>
      </c>
      <c r="L264" s="61"/>
      <c r="M264" s="775"/>
      <c r="N264" s="775"/>
      <c r="O264" s="754"/>
    </row>
    <row r="265" spans="1:258" ht="23.1" customHeight="1" thickBot="1" x14ac:dyDescent="0.25">
      <c r="A265" s="338" t="s">
        <v>187</v>
      </c>
      <c r="B265" s="338" t="s">
        <v>188</v>
      </c>
      <c r="C265" s="339"/>
      <c r="D265" s="338"/>
      <c r="E265" s="339"/>
      <c r="F265" s="339"/>
      <c r="G265" s="340"/>
      <c r="H265" s="129" t="s">
        <v>189</v>
      </c>
      <c r="I265" s="155" t="s">
        <v>55</v>
      </c>
      <c r="J265" s="155" t="s">
        <v>56</v>
      </c>
      <c r="K265" s="125"/>
      <c r="L265" s="61"/>
      <c r="M265" s="775"/>
      <c r="N265" s="775"/>
    </row>
    <row r="266" spans="1:258" ht="17.100000000000001" customHeight="1" x14ac:dyDescent="0.2">
      <c r="A266" s="309" t="s">
        <v>190</v>
      </c>
      <c r="B266" s="309" t="s">
        <v>191</v>
      </c>
      <c r="C266" s="139" t="s">
        <v>124</v>
      </c>
      <c r="D266" s="138">
        <v>52</v>
      </c>
      <c r="E266" s="70" t="s">
        <v>103</v>
      </c>
      <c r="F266" s="69">
        <v>1</v>
      </c>
      <c r="G266" s="71" t="s">
        <v>192</v>
      </c>
      <c r="H266" s="81"/>
      <c r="I266" s="159"/>
      <c r="J266" s="160"/>
      <c r="K266" s="125"/>
      <c r="L266" s="61"/>
      <c r="M266" s="775"/>
      <c r="N266" s="775"/>
    </row>
    <row r="267" spans="1:258" ht="17.100000000000001" customHeight="1" x14ac:dyDescent="0.2">
      <c r="A267" s="310" t="s">
        <v>193</v>
      </c>
      <c r="B267" s="310" t="s">
        <v>194</v>
      </c>
      <c r="C267" s="147" t="s">
        <v>124</v>
      </c>
      <c r="D267" s="146">
        <v>52</v>
      </c>
      <c r="E267" s="87" t="s">
        <v>103</v>
      </c>
      <c r="F267" s="87" t="s">
        <v>195</v>
      </c>
      <c r="G267" s="148" t="s">
        <v>192</v>
      </c>
      <c r="H267" s="145"/>
      <c r="I267" s="360"/>
      <c r="J267" s="361"/>
      <c r="K267" s="125"/>
      <c r="L267" s="61"/>
      <c r="M267" s="775"/>
      <c r="N267" s="775"/>
    </row>
    <row r="268" spans="1:258" ht="17.100000000000001" customHeight="1" x14ac:dyDescent="0.2">
      <c r="A268" s="310" t="s">
        <v>196</v>
      </c>
      <c r="B268" s="310" t="s">
        <v>197</v>
      </c>
      <c r="C268" s="147" t="s">
        <v>124</v>
      </c>
      <c r="D268" s="146">
        <v>52</v>
      </c>
      <c r="E268" s="87" t="s">
        <v>103</v>
      </c>
      <c r="F268" s="87" t="s">
        <v>198</v>
      </c>
      <c r="G268" s="148" t="s">
        <v>192</v>
      </c>
      <c r="H268" s="145"/>
      <c r="I268" s="1219"/>
      <c r="J268" s="932"/>
      <c r="K268" s="345"/>
      <c r="L268" s="61"/>
      <c r="M268" s="775"/>
      <c r="N268" s="775"/>
    </row>
    <row r="269" spans="1:258" ht="17.100000000000001" customHeight="1" thickBot="1" x14ac:dyDescent="0.25">
      <c r="A269" s="301" t="s">
        <v>199</v>
      </c>
      <c r="B269" s="301" t="s">
        <v>200</v>
      </c>
      <c r="C269" s="362" t="s">
        <v>124</v>
      </c>
      <c r="D269" s="165">
        <v>52</v>
      </c>
      <c r="E269" s="76" t="s">
        <v>103</v>
      </c>
      <c r="F269" s="75">
        <v>2</v>
      </c>
      <c r="G269" s="77" t="s">
        <v>192</v>
      </c>
      <c r="H269" s="296"/>
      <c r="I269" s="243"/>
      <c r="J269" s="244"/>
      <c r="K269" s="345"/>
      <c r="M269" s="774"/>
      <c r="N269" s="774"/>
      <c r="O269" s="728"/>
      <c r="S269" s="79"/>
      <c r="T269" s="79"/>
    </row>
    <row r="270" spans="1:258" ht="17.100000000000001" customHeight="1" thickBot="1" x14ac:dyDescent="0.25">
      <c r="A270" s="303" t="s">
        <v>201</v>
      </c>
      <c r="B270" s="303" t="s">
        <v>202</v>
      </c>
      <c r="C270" s="254" t="s">
        <v>124</v>
      </c>
      <c r="D270" s="122">
        <v>52</v>
      </c>
      <c r="E270" s="95" t="s">
        <v>103</v>
      </c>
      <c r="F270" s="182"/>
      <c r="G270" s="96" t="s">
        <v>192</v>
      </c>
      <c r="H270" s="97" t="str">
        <f>IF(H266+H269=0," ",H266+H269)</f>
        <v xml:space="preserve"> </v>
      </c>
      <c r="I270" s="343" t="str">
        <f>IF(I266+I269=0," ",I266+I269)</f>
        <v xml:space="preserve"> </v>
      </c>
      <c r="J270" s="344" t="str">
        <f>IF(J266+J269=0," ",J266+J269)</f>
        <v xml:space="preserve"> </v>
      </c>
      <c r="K270" s="345"/>
      <c r="L270" s="61"/>
      <c r="M270" s="775"/>
      <c r="N270" s="775"/>
      <c r="O270" s="728"/>
    </row>
    <row r="271" spans="1:258" ht="17.100000000000001" customHeight="1" thickBot="1" x14ac:dyDescent="0.25">
      <c r="A271" s="363" t="s">
        <v>203</v>
      </c>
      <c r="B271" s="701" t="s">
        <v>204</v>
      </c>
      <c r="C271" s="702" t="s">
        <v>124</v>
      </c>
      <c r="D271" s="703">
        <v>52</v>
      </c>
      <c r="E271" s="698" t="s">
        <v>103</v>
      </c>
      <c r="F271" s="698" t="s">
        <v>205</v>
      </c>
      <c r="G271" s="699" t="s">
        <v>192</v>
      </c>
      <c r="H271" s="704"/>
      <c r="I271" s="705"/>
      <c r="J271" s="700"/>
      <c r="K271" s="697"/>
      <c r="L271" s="61"/>
      <c r="M271" s="775"/>
      <c r="N271" s="775"/>
      <c r="O271" s="728"/>
    </row>
    <row r="272" spans="1:258" ht="17.100000000000001" customHeight="1" x14ac:dyDescent="0.2">
      <c r="A272" s="55"/>
      <c r="B272" s="55"/>
      <c r="C272" s="356"/>
      <c r="G272" s="98"/>
      <c r="H272" s="252" t="e">
        <f>OBS_VO_52.g_TOTAL-OBS_VO_52.g.2_TOTAL-OBS_VO_52.g.1_TOTAL</f>
        <v>#VALUE!</v>
      </c>
      <c r="I272" s="252" t="e">
        <f>OBS_VO_52.g_TOTAL-OBS_VO_52.g.1_TOTAL-OBS_VO_52.g.2_TOTAL</f>
        <v>#VALUE!</v>
      </c>
      <c r="J272" s="252" t="e">
        <f>OBS_VO_52.g_TOTAL-OBS_VO_52.g.1_TOTAL-OBS_VO_52.g.2_TOTAL</f>
        <v>#VALUE!</v>
      </c>
      <c r="K272" s="83"/>
      <c r="M272" s="774"/>
      <c r="N272" s="774"/>
    </row>
    <row r="273" spans="1:258" ht="17.100000000000001" customHeight="1" thickBot="1" x14ac:dyDescent="0.25">
      <c r="A273" s="55"/>
      <c r="B273" s="55"/>
      <c r="C273" s="356"/>
      <c r="G273" s="98"/>
      <c r="H273" s="364"/>
      <c r="I273" s="1253"/>
      <c r="J273" s="364"/>
      <c r="K273" s="366"/>
      <c r="M273" s="774"/>
      <c r="N273" s="774"/>
      <c r="S273" s="79"/>
      <c r="T273" s="79"/>
    </row>
    <row r="274" spans="1:258" ht="23.1" customHeight="1" thickBot="1" x14ac:dyDescent="0.25">
      <c r="A274" s="338" t="s">
        <v>206</v>
      </c>
      <c r="B274" s="338" t="s">
        <v>207</v>
      </c>
      <c r="C274" s="339"/>
      <c r="D274" s="338"/>
      <c r="E274" s="339"/>
      <c r="F274" s="339"/>
      <c r="G274" s="340"/>
      <c r="H274" s="1249" t="s">
        <v>208</v>
      </c>
      <c r="I274" s="1254" t="s">
        <v>55</v>
      </c>
      <c r="J274" s="365" t="s">
        <v>56</v>
      </c>
      <c r="K274" s="366"/>
      <c r="M274" s="774"/>
      <c r="N274" s="774"/>
      <c r="S274" s="79"/>
      <c r="T274" s="79"/>
    </row>
    <row r="275" spans="1:258" ht="17.100000000000001" customHeight="1" x14ac:dyDescent="0.2">
      <c r="A275" s="67" t="s">
        <v>209</v>
      </c>
      <c r="B275" s="1220" t="s">
        <v>210</v>
      </c>
      <c r="C275" s="1221" t="s">
        <v>124</v>
      </c>
      <c r="D275" s="1222">
        <v>52</v>
      </c>
      <c r="E275" s="1223" t="s">
        <v>211</v>
      </c>
      <c r="F275" s="1223" t="s">
        <v>28</v>
      </c>
      <c r="G275" s="1224" t="s">
        <v>212</v>
      </c>
      <c r="H275" s="1250"/>
      <c r="I275" s="1105"/>
      <c r="J275" s="1251"/>
      <c r="K275" s="366"/>
      <c r="M275" s="774"/>
      <c r="N275" s="774"/>
      <c r="O275" s="728" t="s">
        <v>3</v>
      </c>
      <c r="S275" s="79"/>
      <c r="T275" s="79"/>
    </row>
    <row r="276" spans="1:258" ht="17.100000000000001" customHeight="1" thickBot="1" x14ac:dyDescent="0.25">
      <c r="A276" s="1090" t="s">
        <v>215</v>
      </c>
      <c r="B276" s="1260" t="s">
        <v>216</v>
      </c>
      <c r="C276" s="1261" t="s">
        <v>124</v>
      </c>
      <c r="D276" s="1262">
        <v>52</v>
      </c>
      <c r="E276" s="1263" t="s">
        <v>211</v>
      </c>
      <c r="F276" s="1263" t="s">
        <v>29</v>
      </c>
      <c r="G276" s="1264" t="s">
        <v>212</v>
      </c>
      <c r="H276" s="1265"/>
      <c r="I276" s="1266"/>
      <c r="J276" s="1267"/>
      <c r="K276" s="598"/>
      <c r="L276" s="468"/>
      <c r="M276" s="774"/>
      <c r="N276" s="774"/>
      <c r="O276" s="728" t="s">
        <v>3</v>
      </c>
      <c r="S276" s="79"/>
      <c r="T276" s="79"/>
    </row>
    <row r="277" spans="1:258" ht="17.100000000000001" customHeight="1" thickBot="1" x14ac:dyDescent="0.25">
      <c r="A277" s="1287" t="s">
        <v>217</v>
      </c>
      <c r="B277" s="1268" t="s">
        <v>218</v>
      </c>
      <c r="C277" s="1269" t="s">
        <v>124</v>
      </c>
      <c r="D277" s="1270">
        <v>52</v>
      </c>
      <c r="E277" s="1271" t="s">
        <v>211</v>
      </c>
      <c r="F277" s="1271"/>
      <c r="G277" s="1272" t="s">
        <v>212</v>
      </c>
      <c r="H277" s="1273" t="str">
        <f>IF(OBS_VO_52.h.a_TOTAL+OBS_VO_52.h.b_TOTAL=0,"",OBS_VO_52.h.a_TOTAL+OBS_VO_52.h.b_TOTAL)</f>
        <v/>
      </c>
      <c r="I277" s="1274" t="str">
        <f>IF(OBS_VO_52.h.a_GP+OBS_VO_52.h.b_TOTAL=0,"",OBS_VO_52.h.a_GP+OBS_VO_52.h.b_TOTAL)</f>
        <v/>
      </c>
      <c r="J277" s="1275" t="str">
        <f>IF(OBS_VO_52.h.a_ENT=0,"",OBS_VO_52.h.a_ENT)</f>
        <v/>
      </c>
      <c r="K277" s="366"/>
      <c r="M277" s="774"/>
      <c r="N277" s="774"/>
      <c r="S277" s="79"/>
      <c r="T277" s="79"/>
    </row>
    <row r="278" spans="1:258" s="457" customFormat="1" ht="17.100000000000001" customHeight="1" x14ac:dyDescent="0.2">
      <c r="A278" s="1241" t="s">
        <v>213</v>
      </c>
      <c r="B278" s="1197" t="s">
        <v>451</v>
      </c>
      <c r="C278" s="668" t="s">
        <v>124</v>
      </c>
      <c r="D278" s="1246">
        <v>52</v>
      </c>
      <c r="E278" s="651" t="s">
        <v>211</v>
      </c>
      <c r="F278" s="651" t="s">
        <v>514</v>
      </c>
      <c r="G278" s="652" t="s">
        <v>212</v>
      </c>
      <c r="H278" s="1244"/>
      <c r="I278" s="1255"/>
      <c r="J278" s="1252"/>
      <c r="K278" s="598"/>
      <c r="L278" s="468"/>
      <c r="M278" s="468"/>
      <c r="N278" s="468"/>
      <c r="O278" s="1237"/>
      <c r="P278" s="940"/>
      <c r="Q278" s="456"/>
      <c r="R278" s="456"/>
      <c r="S278" s="468"/>
      <c r="T278" s="468"/>
      <c r="U278" s="456"/>
      <c r="V278" s="456"/>
      <c r="W278" s="456"/>
      <c r="X278" s="456"/>
      <c r="Y278" s="456"/>
      <c r="Z278" s="456"/>
      <c r="AA278" s="456"/>
      <c r="AB278" s="456"/>
      <c r="AC278" s="456"/>
      <c r="AD278" s="456"/>
      <c r="AE278" s="456"/>
      <c r="AF278" s="456"/>
      <c r="AG278" s="456"/>
      <c r="AH278" s="456"/>
      <c r="AI278" s="456"/>
      <c r="AJ278" s="456"/>
      <c r="AK278" s="456"/>
      <c r="AL278" s="456"/>
      <c r="AM278" s="456"/>
      <c r="AN278" s="456"/>
      <c r="AO278" s="456"/>
      <c r="AP278" s="456"/>
      <c r="AQ278" s="456"/>
      <c r="AR278" s="456"/>
      <c r="AS278" s="456"/>
      <c r="AT278" s="456"/>
      <c r="AU278" s="456"/>
      <c r="AV278" s="456"/>
      <c r="AW278" s="456"/>
      <c r="AX278" s="456"/>
      <c r="AY278" s="456"/>
      <c r="AZ278" s="456"/>
      <c r="BA278" s="456"/>
      <c r="BB278" s="456"/>
      <c r="BC278" s="456"/>
      <c r="BD278" s="456"/>
      <c r="BE278" s="456"/>
      <c r="BF278" s="456"/>
      <c r="BG278" s="456"/>
      <c r="BH278" s="456"/>
      <c r="BI278" s="456"/>
      <c r="BJ278" s="456"/>
      <c r="BK278" s="456"/>
      <c r="BL278" s="456"/>
      <c r="BM278" s="456"/>
      <c r="BN278" s="456"/>
      <c r="BO278" s="456"/>
      <c r="BP278" s="456"/>
      <c r="BQ278" s="456"/>
      <c r="BR278" s="456"/>
      <c r="BS278" s="456"/>
      <c r="BT278" s="456"/>
      <c r="BU278" s="456"/>
      <c r="BV278" s="456"/>
      <c r="BW278" s="456"/>
      <c r="BX278" s="456"/>
      <c r="BY278" s="456"/>
      <c r="BZ278" s="456"/>
      <c r="CA278" s="456"/>
      <c r="CB278" s="456"/>
      <c r="CC278" s="456"/>
      <c r="CD278" s="456"/>
      <c r="CE278" s="456"/>
      <c r="CF278" s="456"/>
      <c r="CG278" s="456"/>
      <c r="CH278" s="456"/>
      <c r="CI278" s="456"/>
      <c r="CJ278" s="456"/>
      <c r="CK278" s="456"/>
      <c r="CL278" s="456"/>
      <c r="CM278" s="456"/>
      <c r="CN278" s="456"/>
      <c r="CO278" s="456"/>
      <c r="CP278" s="456"/>
      <c r="CQ278" s="456"/>
      <c r="CR278" s="456"/>
      <c r="CS278" s="456"/>
      <c r="CT278" s="456"/>
      <c r="CU278" s="456"/>
      <c r="CV278" s="456"/>
      <c r="CW278" s="456"/>
      <c r="CX278" s="456"/>
      <c r="CY278" s="456"/>
      <c r="CZ278" s="456"/>
      <c r="DA278" s="456"/>
      <c r="DB278" s="456"/>
      <c r="DC278" s="456"/>
      <c r="DD278" s="456"/>
      <c r="DE278" s="456"/>
      <c r="DF278" s="456"/>
      <c r="DG278" s="456"/>
      <c r="DH278" s="456"/>
      <c r="DI278" s="456"/>
      <c r="DJ278" s="456"/>
      <c r="DK278" s="456"/>
      <c r="DL278" s="456"/>
      <c r="DM278" s="456"/>
      <c r="DN278" s="456"/>
      <c r="DO278" s="456"/>
      <c r="DP278" s="456"/>
      <c r="DQ278" s="456"/>
      <c r="DR278" s="456"/>
      <c r="DS278" s="456"/>
      <c r="DT278" s="456"/>
      <c r="DU278" s="456"/>
      <c r="DV278" s="456"/>
      <c r="DW278" s="456"/>
      <c r="DX278" s="456"/>
      <c r="DY278" s="456"/>
      <c r="DZ278" s="456"/>
      <c r="EA278" s="456"/>
      <c r="EB278" s="456"/>
      <c r="EC278" s="456"/>
      <c r="ED278" s="456"/>
      <c r="EE278" s="456"/>
      <c r="EF278" s="456"/>
      <c r="EG278" s="456"/>
      <c r="EH278" s="456"/>
      <c r="EI278" s="456"/>
      <c r="EJ278" s="456"/>
      <c r="EK278" s="456"/>
      <c r="EL278" s="456"/>
      <c r="EM278" s="456"/>
      <c r="EN278" s="456"/>
      <c r="EO278" s="456"/>
      <c r="EP278" s="456"/>
      <c r="EQ278" s="456"/>
      <c r="ER278" s="456"/>
      <c r="ES278" s="456"/>
      <c r="ET278" s="456"/>
      <c r="EU278" s="456"/>
      <c r="EV278" s="456"/>
      <c r="EW278" s="456"/>
      <c r="EX278" s="456"/>
      <c r="EY278" s="456"/>
      <c r="EZ278" s="456"/>
      <c r="FA278" s="456"/>
      <c r="FB278" s="456"/>
      <c r="FC278" s="456"/>
      <c r="FD278" s="456"/>
      <c r="FE278" s="456"/>
      <c r="FF278" s="456"/>
      <c r="FG278" s="456"/>
      <c r="FH278" s="456"/>
      <c r="FI278" s="456"/>
      <c r="FJ278" s="456"/>
      <c r="FK278" s="456"/>
      <c r="FL278" s="456"/>
      <c r="FM278" s="456"/>
      <c r="FN278" s="456"/>
      <c r="FO278" s="456"/>
      <c r="FP278" s="456"/>
      <c r="FQ278" s="456"/>
      <c r="FR278" s="456"/>
      <c r="FS278" s="456"/>
      <c r="FT278" s="456"/>
      <c r="FU278" s="456"/>
      <c r="FV278" s="456"/>
      <c r="FW278" s="456"/>
      <c r="FX278" s="456"/>
      <c r="FY278" s="456"/>
      <c r="FZ278" s="456"/>
      <c r="GA278" s="456"/>
      <c r="GB278" s="456"/>
      <c r="GC278" s="456"/>
      <c r="GD278" s="456"/>
      <c r="GE278" s="456"/>
      <c r="GF278" s="456"/>
      <c r="GG278" s="456"/>
      <c r="GH278" s="456"/>
      <c r="GI278" s="456"/>
      <c r="GJ278" s="456"/>
      <c r="GK278" s="456"/>
      <c r="GL278" s="456"/>
      <c r="GM278" s="456"/>
      <c r="GN278" s="456"/>
      <c r="GO278" s="456"/>
      <c r="GP278" s="456"/>
      <c r="GQ278" s="456"/>
      <c r="GR278" s="456"/>
      <c r="GS278" s="456"/>
      <c r="GT278" s="456"/>
      <c r="GU278" s="456"/>
      <c r="GV278" s="456"/>
      <c r="GW278" s="456"/>
      <c r="GX278" s="456"/>
      <c r="GY278" s="456"/>
      <c r="GZ278" s="456"/>
      <c r="HA278" s="456"/>
      <c r="HB278" s="456"/>
      <c r="HC278" s="456"/>
      <c r="HD278" s="456"/>
      <c r="HE278" s="456"/>
      <c r="HF278" s="456"/>
      <c r="HG278" s="456"/>
      <c r="HH278" s="456"/>
      <c r="HI278" s="456"/>
      <c r="HJ278" s="456"/>
      <c r="HK278" s="456"/>
      <c r="HL278" s="456"/>
      <c r="HM278" s="456"/>
      <c r="HN278" s="456"/>
      <c r="HO278" s="456"/>
      <c r="HP278" s="456"/>
      <c r="HQ278" s="456"/>
      <c r="HR278" s="456"/>
      <c r="HS278" s="456"/>
      <c r="HT278" s="456"/>
      <c r="HU278" s="456"/>
      <c r="HV278" s="456"/>
      <c r="HW278" s="456"/>
      <c r="HX278" s="456"/>
      <c r="HY278" s="456"/>
      <c r="HZ278" s="456"/>
      <c r="IA278" s="456"/>
      <c r="IB278" s="456"/>
      <c r="IC278" s="456"/>
      <c r="ID278" s="456"/>
      <c r="IE278" s="456"/>
      <c r="IF278" s="456"/>
      <c r="IG278" s="456"/>
      <c r="IH278" s="456"/>
      <c r="II278" s="456"/>
      <c r="IJ278" s="456"/>
      <c r="IK278" s="456"/>
      <c r="IL278" s="456"/>
      <c r="IM278" s="456"/>
      <c r="IN278" s="456"/>
      <c r="IO278" s="456"/>
      <c r="IP278" s="456"/>
      <c r="IQ278" s="456"/>
      <c r="IR278" s="456"/>
      <c r="IS278" s="456"/>
      <c r="IT278" s="456"/>
      <c r="IU278" s="456"/>
      <c r="IV278" s="456"/>
      <c r="IW278" s="456"/>
      <c r="IX278" s="456"/>
    </row>
    <row r="279" spans="1:258" s="457" customFormat="1" ht="17.100000000000001" customHeight="1" x14ac:dyDescent="0.2">
      <c r="A279" s="1242" t="s">
        <v>214</v>
      </c>
      <c r="B279" s="1225" t="s">
        <v>452</v>
      </c>
      <c r="C279" s="669" t="s">
        <v>124</v>
      </c>
      <c r="D279" s="1243">
        <v>52</v>
      </c>
      <c r="E279" s="654" t="s">
        <v>211</v>
      </c>
      <c r="F279" s="654" t="s">
        <v>419</v>
      </c>
      <c r="G279" s="655" t="s">
        <v>212</v>
      </c>
      <c r="H279" s="1244"/>
      <c r="I279" s="1255"/>
      <c r="J279" s="1252"/>
      <c r="K279" s="598"/>
      <c r="L279" s="468"/>
      <c r="M279" s="468"/>
      <c r="N279" s="468"/>
      <c r="O279" s="1237"/>
      <c r="P279" s="940"/>
      <c r="Q279" s="456"/>
      <c r="R279" s="456"/>
      <c r="S279" s="468"/>
      <c r="T279" s="468"/>
      <c r="U279" s="456"/>
      <c r="V279" s="456"/>
      <c r="W279" s="456"/>
      <c r="X279" s="456"/>
      <c r="Y279" s="456"/>
      <c r="Z279" s="456"/>
      <c r="AA279" s="456"/>
      <c r="AB279" s="456"/>
      <c r="AC279" s="456"/>
      <c r="AD279" s="456"/>
      <c r="AE279" s="456"/>
      <c r="AF279" s="456"/>
      <c r="AG279" s="456"/>
      <c r="AH279" s="456"/>
      <c r="AI279" s="456"/>
      <c r="AJ279" s="456"/>
      <c r="AK279" s="456"/>
      <c r="AL279" s="456"/>
      <c r="AM279" s="456"/>
      <c r="AN279" s="456"/>
      <c r="AO279" s="456"/>
      <c r="AP279" s="456"/>
      <c r="AQ279" s="456"/>
      <c r="AR279" s="456"/>
      <c r="AS279" s="456"/>
      <c r="AT279" s="456"/>
      <c r="AU279" s="456"/>
      <c r="AV279" s="456"/>
      <c r="AW279" s="456"/>
      <c r="AX279" s="456"/>
      <c r="AY279" s="456"/>
      <c r="AZ279" s="456"/>
      <c r="BA279" s="456"/>
      <c r="BB279" s="456"/>
      <c r="BC279" s="456"/>
      <c r="BD279" s="456"/>
      <c r="BE279" s="456"/>
      <c r="BF279" s="456"/>
      <c r="BG279" s="456"/>
      <c r="BH279" s="456"/>
      <c r="BI279" s="456"/>
      <c r="BJ279" s="456"/>
      <c r="BK279" s="456"/>
      <c r="BL279" s="456"/>
      <c r="BM279" s="456"/>
      <c r="BN279" s="456"/>
      <c r="BO279" s="456"/>
      <c r="BP279" s="456"/>
      <c r="BQ279" s="456"/>
      <c r="BR279" s="456"/>
      <c r="BS279" s="456"/>
      <c r="BT279" s="456"/>
      <c r="BU279" s="456"/>
      <c r="BV279" s="456"/>
      <c r="BW279" s="456"/>
      <c r="BX279" s="456"/>
      <c r="BY279" s="456"/>
      <c r="BZ279" s="456"/>
      <c r="CA279" s="456"/>
      <c r="CB279" s="456"/>
      <c r="CC279" s="456"/>
      <c r="CD279" s="456"/>
      <c r="CE279" s="456"/>
      <c r="CF279" s="456"/>
      <c r="CG279" s="456"/>
      <c r="CH279" s="456"/>
      <c r="CI279" s="456"/>
      <c r="CJ279" s="456"/>
      <c r="CK279" s="456"/>
      <c r="CL279" s="456"/>
      <c r="CM279" s="456"/>
      <c r="CN279" s="456"/>
      <c r="CO279" s="456"/>
      <c r="CP279" s="456"/>
      <c r="CQ279" s="456"/>
      <c r="CR279" s="456"/>
      <c r="CS279" s="456"/>
      <c r="CT279" s="456"/>
      <c r="CU279" s="456"/>
      <c r="CV279" s="456"/>
      <c r="CW279" s="456"/>
      <c r="CX279" s="456"/>
      <c r="CY279" s="456"/>
      <c r="CZ279" s="456"/>
      <c r="DA279" s="456"/>
      <c r="DB279" s="456"/>
      <c r="DC279" s="456"/>
      <c r="DD279" s="456"/>
      <c r="DE279" s="456"/>
      <c r="DF279" s="456"/>
      <c r="DG279" s="456"/>
      <c r="DH279" s="456"/>
      <c r="DI279" s="456"/>
      <c r="DJ279" s="456"/>
      <c r="DK279" s="456"/>
      <c r="DL279" s="456"/>
      <c r="DM279" s="456"/>
      <c r="DN279" s="456"/>
      <c r="DO279" s="456"/>
      <c r="DP279" s="456"/>
      <c r="DQ279" s="456"/>
      <c r="DR279" s="456"/>
      <c r="DS279" s="456"/>
      <c r="DT279" s="456"/>
      <c r="DU279" s="456"/>
      <c r="DV279" s="456"/>
      <c r="DW279" s="456"/>
      <c r="DX279" s="456"/>
      <c r="DY279" s="456"/>
      <c r="DZ279" s="456"/>
      <c r="EA279" s="456"/>
      <c r="EB279" s="456"/>
      <c r="EC279" s="456"/>
      <c r="ED279" s="456"/>
      <c r="EE279" s="456"/>
      <c r="EF279" s="456"/>
      <c r="EG279" s="456"/>
      <c r="EH279" s="456"/>
      <c r="EI279" s="456"/>
      <c r="EJ279" s="456"/>
      <c r="EK279" s="456"/>
      <c r="EL279" s="456"/>
      <c r="EM279" s="456"/>
      <c r="EN279" s="456"/>
      <c r="EO279" s="456"/>
      <c r="EP279" s="456"/>
      <c r="EQ279" s="456"/>
      <c r="ER279" s="456"/>
      <c r="ES279" s="456"/>
      <c r="ET279" s="456"/>
      <c r="EU279" s="456"/>
      <c r="EV279" s="456"/>
      <c r="EW279" s="456"/>
      <c r="EX279" s="456"/>
      <c r="EY279" s="456"/>
      <c r="EZ279" s="456"/>
      <c r="FA279" s="456"/>
      <c r="FB279" s="456"/>
      <c r="FC279" s="456"/>
      <c r="FD279" s="456"/>
      <c r="FE279" s="456"/>
      <c r="FF279" s="456"/>
      <c r="FG279" s="456"/>
      <c r="FH279" s="456"/>
      <c r="FI279" s="456"/>
      <c r="FJ279" s="456"/>
      <c r="FK279" s="456"/>
      <c r="FL279" s="456"/>
      <c r="FM279" s="456"/>
      <c r="FN279" s="456"/>
      <c r="FO279" s="456"/>
      <c r="FP279" s="456"/>
      <c r="FQ279" s="456"/>
      <c r="FR279" s="456"/>
      <c r="FS279" s="456"/>
      <c r="FT279" s="456"/>
      <c r="FU279" s="456"/>
      <c r="FV279" s="456"/>
      <c r="FW279" s="456"/>
      <c r="FX279" s="456"/>
      <c r="FY279" s="456"/>
      <c r="FZ279" s="456"/>
      <c r="GA279" s="456"/>
      <c r="GB279" s="456"/>
      <c r="GC279" s="456"/>
      <c r="GD279" s="456"/>
      <c r="GE279" s="456"/>
      <c r="GF279" s="456"/>
      <c r="GG279" s="456"/>
      <c r="GH279" s="456"/>
      <c r="GI279" s="456"/>
      <c r="GJ279" s="456"/>
      <c r="GK279" s="456"/>
      <c r="GL279" s="456"/>
      <c r="GM279" s="456"/>
      <c r="GN279" s="456"/>
      <c r="GO279" s="456"/>
      <c r="GP279" s="456"/>
      <c r="GQ279" s="456"/>
      <c r="GR279" s="456"/>
      <c r="GS279" s="456"/>
      <c r="GT279" s="456"/>
      <c r="GU279" s="456"/>
      <c r="GV279" s="456"/>
      <c r="GW279" s="456"/>
      <c r="GX279" s="456"/>
      <c r="GY279" s="456"/>
      <c r="GZ279" s="456"/>
      <c r="HA279" s="456"/>
      <c r="HB279" s="456"/>
      <c r="HC279" s="456"/>
      <c r="HD279" s="456"/>
      <c r="HE279" s="456"/>
      <c r="HF279" s="456"/>
      <c r="HG279" s="456"/>
      <c r="HH279" s="456"/>
      <c r="HI279" s="456"/>
      <c r="HJ279" s="456"/>
      <c r="HK279" s="456"/>
      <c r="HL279" s="456"/>
      <c r="HM279" s="456"/>
      <c r="HN279" s="456"/>
      <c r="HO279" s="456"/>
      <c r="HP279" s="456"/>
      <c r="HQ279" s="456"/>
      <c r="HR279" s="456"/>
      <c r="HS279" s="456"/>
      <c r="HT279" s="456"/>
      <c r="HU279" s="456"/>
      <c r="HV279" s="456"/>
      <c r="HW279" s="456"/>
      <c r="HX279" s="456"/>
      <c r="HY279" s="456"/>
      <c r="HZ279" s="456"/>
      <c r="IA279" s="456"/>
      <c r="IB279" s="456"/>
      <c r="IC279" s="456"/>
      <c r="ID279" s="456"/>
      <c r="IE279" s="456"/>
      <c r="IF279" s="456"/>
      <c r="IG279" s="456"/>
      <c r="IH279" s="456"/>
      <c r="II279" s="456"/>
      <c r="IJ279" s="456"/>
      <c r="IK279" s="456"/>
      <c r="IL279" s="456"/>
      <c r="IM279" s="456"/>
      <c r="IN279" s="456"/>
      <c r="IO279" s="456"/>
      <c r="IP279" s="456"/>
      <c r="IQ279" s="456"/>
      <c r="IR279" s="456"/>
      <c r="IS279" s="456"/>
      <c r="IT279" s="456"/>
      <c r="IU279" s="456"/>
      <c r="IV279" s="456"/>
      <c r="IW279" s="456"/>
      <c r="IX279" s="456"/>
    </row>
    <row r="280" spans="1:258" s="457" customFormat="1" ht="17.100000000000001" customHeight="1" thickBot="1" x14ac:dyDescent="0.25">
      <c r="A280" s="1241" t="s">
        <v>353</v>
      </c>
      <c r="B280" s="1245" t="s">
        <v>453</v>
      </c>
      <c r="C280" s="668" t="s">
        <v>124</v>
      </c>
      <c r="D280" s="1246">
        <v>52</v>
      </c>
      <c r="E280" s="651" t="s">
        <v>211</v>
      </c>
      <c r="F280" s="651" t="s">
        <v>515</v>
      </c>
      <c r="G280" s="652" t="s">
        <v>212</v>
      </c>
      <c r="H280" s="1247"/>
      <c r="I280" s="1256"/>
      <c r="J280" s="1248"/>
      <c r="K280" s="598"/>
      <c r="L280" s="468"/>
      <c r="M280" s="468"/>
      <c r="N280" s="468"/>
      <c r="O280" s="1237"/>
      <c r="P280" s="940"/>
      <c r="Q280" s="456"/>
      <c r="R280" s="456"/>
      <c r="S280" s="468"/>
      <c r="T280" s="468"/>
      <c r="U280" s="456"/>
      <c r="V280" s="456"/>
      <c r="W280" s="456"/>
      <c r="X280" s="456"/>
      <c r="Y280" s="456"/>
      <c r="Z280" s="456"/>
      <c r="AA280" s="456"/>
      <c r="AB280" s="456"/>
      <c r="AC280" s="456"/>
      <c r="AD280" s="456"/>
      <c r="AE280" s="456"/>
      <c r="AF280" s="456"/>
      <c r="AG280" s="456"/>
      <c r="AH280" s="456"/>
      <c r="AI280" s="456"/>
      <c r="AJ280" s="456"/>
      <c r="AK280" s="456"/>
      <c r="AL280" s="456"/>
      <c r="AM280" s="456"/>
      <c r="AN280" s="456"/>
      <c r="AO280" s="456"/>
      <c r="AP280" s="456"/>
      <c r="AQ280" s="456"/>
      <c r="AR280" s="456"/>
      <c r="AS280" s="456"/>
      <c r="AT280" s="456"/>
      <c r="AU280" s="456"/>
      <c r="AV280" s="456"/>
      <c r="AW280" s="456"/>
      <c r="AX280" s="456"/>
      <c r="AY280" s="456"/>
      <c r="AZ280" s="456"/>
      <c r="BA280" s="456"/>
      <c r="BB280" s="456"/>
      <c r="BC280" s="456"/>
      <c r="BD280" s="456"/>
      <c r="BE280" s="456"/>
      <c r="BF280" s="456"/>
      <c r="BG280" s="456"/>
      <c r="BH280" s="456"/>
      <c r="BI280" s="456"/>
      <c r="BJ280" s="456"/>
      <c r="BK280" s="456"/>
      <c r="BL280" s="456"/>
      <c r="BM280" s="456"/>
      <c r="BN280" s="456"/>
      <c r="BO280" s="456"/>
      <c r="BP280" s="456"/>
      <c r="BQ280" s="456"/>
      <c r="BR280" s="456"/>
      <c r="BS280" s="456"/>
      <c r="BT280" s="456"/>
      <c r="BU280" s="456"/>
      <c r="BV280" s="456"/>
      <c r="BW280" s="456"/>
      <c r="BX280" s="456"/>
      <c r="BY280" s="456"/>
      <c r="BZ280" s="456"/>
      <c r="CA280" s="456"/>
      <c r="CB280" s="456"/>
      <c r="CC280" s="456"/>
      <c r="CD280" s="456"/>
      <c r="CE280" s="456"/>
      <c r="CF280" s="456"/>
      <c r="CG280" s="456"/>
      <c r="CH280" s="456"/>
      <c r="CI280" s="456"/>
      <c r="CJ280" s="456"/>
      <c r="CK280" s="456"/>
      <c r="CL280" s="456"/>
      <c r="CM280" s="456"/>
      <c r="CN280" s="456"/>
      <c r="CO280" s="456"/>
      <c r="CP280" s="456"/>
      <c r="CQ280" s="456"/>
      <c r="CR280" s="456"/>
      <c r="CS280" s="456"/>
      <c r="CT280" s="456"/>
      <c r="CU280" s="456"/>
      <c r="CV280" s="456"/>
      <c r="CW280" s="456"/>
      <c r="CX280" s="456"/>
      <c r="CY280" s="456"/>
      <c r="CZ280" s="456"/>
      <c r="DA280" s="456"/>
      <c r="DB280" s="456"/>
      <c r="DC280" s="456"/>
      <c r="DD280" s="456"/>
      <c r="DE280" s="456"/>
      <c r="DF280" s="456"/>
      <c r="DG280" s="456"/>
      <c r="DH280" s="456"/>
      <c r="DI280" s="456"/>
      <c r="DJ280" s="456"/>
      <c r="DK280" s="456"/>
      <c r="DL280" s="456"/>
      <c r="DM280" s="456"/>
      <c r="DN280" s="456"/>
      <c r="DO280" s="456"/>
      <c r="DP280" s="456"/>
      <c r="DQ280" s="456"/>
      <c r="DR280" s="456"/>
      <c r="DS280" s="456"/>
      <c r="DT280" s="456"/>
      <c r="DU280" s="456"/>
      <c r="DV280" s="456"/>
      <c r="DW280" s="456"/>
      <c r="DX280" s="456"/>
      <c r="DY280" s="456"/>
      <c r="DZ280" s="456"/>
      <c r="EA280" s="456"/>
      <c r="EB280" s="456"/>
      <c r="EC280" s="456"/>
      <c r="ED280" s="456"/>
      <c r="EE280" s="456"/>
      <c r="EF280" s="456"/>
      <c r="EG280" s="456"/>
      <c r="EH280" s="456"/>
      <c r="EI280" s="456"/>
      <c r="EJ280" s="456"/>
      <c r="EK280" s="456"/>
      <c r="EL280" s="456"/>
      <c r="EM280" s="456"/>
      <c r="EN280" s="456"/>
      <c r="EO280" s="456"/>
      <c r="EP280" s="456"/>
      <c r="EQ280" s="456"/>
      <c r="ER280" s="456"/>
      <c r="ES280" s="456"/>
      <c r="ET280" s="456"/>
      <c r="EU280" s="456"/>
      <c r="EV280" s="456"/>
      <c r="EW280" s="456"/>
      <c r="EX280" s="456"/>
      <c r="EY280" s="456"/>
      <c r="EZ280" s="456"/>
      <c r="FA280" s="456"/>
      <c r="FB280" s="456"/>
      <c r="FC280" s="456"/>
      <c r="FD280" s="456"/>
      <c r="FE280" s="456"/>
      <c r="FF280" s="456"/>
      <c r="FG280" s="456"/>
      <c r="FH280" s="456"/>
      <c r="FI280" s="456"/>
      <c r="FJ280" s="456"/>
      <c r="FK280" s="456"/>
      <c r="FL280" s="456"/>
      <c r="FM280" s="456"/>
      <c r="FN280" s="456"/>
      <c r="FO280" s="456"/>
      <c r="FP280" s="456"/>
      <c r="FQ280" s="456"/>
      <c r="FR280" s="456"/>
      <c r="FS280" s="456"/>
      <c r="FT280" s="456"/>
      <c r="FU280" s="456"/>
      <c r="FV280" s="456"/>
      <c r="FW280" s="456"/>
      <c r="FX280" s="456"/>
      <c r="FY280" s="456"/>
      <c r="FZ280" s="456"/>
      <c r="GA280" s="456"/>
      <c r="GB280" s="456"/>
      <c r="GC280" s="456"/>
      <c r="GD280" s="456"/>
      <c r="GE280" s="456"/>
      <c r="GF280" s="456"/>
      <c r="GG280" s="456"/>
      <c r="GH280" s="456"/>
      <c r="GI280" s="456"/>
      <c r="GJ280" s="456"/>
      <c r="GK280" s="456"/>
      <c r="GL280" s="456"/>
      <c r="GM280" s="456"/>
      <c r="GN280" s="456"/>
      <c r="GO280" s="456"/>
      <c r="GP280" s="456"/>
      <c r="GQ280" s="456"/>
      <c r="GR280" s="456"/>
      <c r="GS280" s="456"/>
      <c r="GT280" s="456"/>
      <c r="GU280" s="456"/>
      <c r="GV280" s="456"/>
      <c r="GW280" s="456"/>
      <c r="GX280" s="456"/>
      <c r="GY280" s="456"/>
      <c r="GZ280" s="456"/>
      <c r="HA280" s="456"/>
      <c r="HB280" s="456"/>
      <c r="HC280" s="456"/>
      <c r="HD280" s="456"/>
      <c r="HE280" s="456"/>
      <c r="HF280" s="456"/>
      <c r="HG280" s="456"/>
      <c r="HH280" s="456"/>
      <c r="HI280" s="456"/>
      <c r="HJ280" s="456"/>
      <c r="HK280" s="456"/>
      <c r="HL280" s="456"/>
      <c r="HM280" s="456"/>
      <c r="HN280" s="456"/>
      <c r="HO280" s="456"/>
      <c r="HP280" s="456"/>
      <c r="HQ280" s="456"/>
      <c r="HR280" s="456"/>
      <c r="HS280" s="456"/>
      <c r="HT280" s="456"/>
      <c r="HU280" s="456"/>
      <c r="HV280" s="456"/>
      <c r="HW280" s="456"/>
      <c r="HX280" s="456"/>
      <c r="HY280" s="456"/>
      <c r="HZ280" s="456"/>
      <c r="IA280" s="456"/>
      <c r="IB280" s="456"/>
      <c r="IC280" s="456"/>
      <c r="ID280" s="456"/>
      <c r="IE280" s="456"/>
      <c r="IF280" s="456"/>
      <c r="IG280" s="456"/>
      <c r="IH280" s="456"/>
      <c r="II280" s="456"/>
      <c r="IJ280" s="456"/>
      <c r="IK280" s="456"/>
      <c r="IL280" s="456"/>
      <c r="IM280" s="456"/>
      <c r="IN280" s="456"/>
      <c r="IO280" s="456"/>
      <c r="IP280" s="456"/>
      <c r="IQ280" s="456"/>
      <c r="IR280" s="456"/>
      <c r="IS280" s="456"/>
      <c r="IT280" s="456"/>
      <c r="IU280" s="456"/>
      <c r="IV280" s="456"/>
      <c r="IW280" s="456"/>
      <c r="IX280" s="456"/>
    </row>
    <row r="281" spans="1:258" ht="17.100000000000001" customHeight="1" thickBot="1" x14ac:dyDescent="0.25">
      <c r="A281" s="367" t="s">
        <v>219</v>
      </c>
      <c r="B281" s="1015" t="s">
        <v>220</v>
      </c>
      <c r="C281" s="1009" t="s">
        <v>124</v>
      </c>
      <c r="D281" s="1010">
        <v>52</v>
      </c>
      <c r="E281" s="1011" t="s">
        <v>211</v>
      </c>
      <c r="F281" s="1011" t="s">
        <v>221</v>
      </c>
      <c r="G281" s="1012" t="s">
        <v>212</v>
      </c>
      <c r="H281" s="1013"/>
      <c r="I281" s="1257"/>
      <c r="J281" s="1014"/>
      <c r="K281" s="366"/>
      <c r="M281" s="774"/>
      <c r="N281" s="774"/>
      <c r="S281" s="79"/>
      <c r="T281" s="79"/>
    </row>
    <row r="282" spans="1:258" s="33" customFormat="1" ht="17.100000000000001" customHeight="1" x14ac:dyDescent="0.2">
      <c r="A282" s="369" t="s">
        <v>222</v>
      </c>
      <c r="B282" s="369" t="s">
        <v>223</v>
      </c>
      <c r="C282" s="79"/>
      <c r="D282" s="99"/>
      <c r="E282" s="79"/>
      <c r="F282" s="79"/>
      <c r="G282" s="79"/>
      <c r="H282" s="288"/>
      <c r="I282" s="288"/>
      <c r="J282" s="288"/>
      <c r="K282" s="288"/>
      <c r="L282" s="79"/>
      <c r="M282" s="774"/>
      <c r="N282" s="774"/>
      <c r="O282" s="715"/>
      <c r="P282" s="755"/>
      <c r="Q282" s="447"/>
      <c r="R282" s="2"/>
    </row>
    <row r="283" spans="1:258" s="528" customFormat="1" ht="17.100000000000001" customHeight="1" x14ac:dyDescent="0.2">
      <c r="A283" s="599"/>
      <c r="B283" s="599"/>
      <c r="C283" s="468"/>
      <c r="D283" s="456"/>
      <c r="E283" s="468"/>
      <c r="F283" s="468"/>
      <c r="G283" s="468"/>
      <c r="H283" s="514"/>
      <c r="I283" s="514"/>
      <c r="J283" s="514"/>
      <c r="K283" s="514"/>
      <c r="L283" s="468"/>
      <c r="M283" s="774"/>
      <c r="N283" s="774"/>
      <c r="O283" s="726"/>
      <c r="P283" s="756"/>
      <c r="Q283" s="527"/>
      <c r="R283" s="509"/>
    </row>
    <row r="284" spans="1:258" s="33" customFormat="1" ht="17.100000000000001" customHeight="1" thickBot="1" x14ac:dyDescent="0.25">
      <c r="A284" s="79"/>
      <c r="B284" s="79"/>
      <c r="C284" s="79"/>
      <c r="D284" s="99"/>
      <c r="E284" s="79"/>
      <c r="F284" s="79"/>
      <c r="G284" s="79"/>
      <c r="H284" s="288"/>
      <c r="I284" s="288"/>
      <c r="J284" s="288"/>
      <c r="K284" s="288"/>
      <c r="L284" s="79"/>
      <c r="M284" s="774"/>
      <c r="N284" s="774"/>
      <c r="O284" s="715"/>
      <c r="P284" s="755"/>
      <c r="Q284" s="447"/>
      <c r="R284" s="2"/>
    </row>
    <row r="285" spans="1:258" s="99" customFormat="1" ht="20.100000000000001" customHeight="1" thickBot="1" x14ac:dyDescent="0.25">
      <c r="A285" s="929" t="s">
        <v>477</v>
      </c>
      <c r="B285" s="929" t="s">
        <v>478</v>
      </c>
      <c r="C285" s="45"/>
      <c r="D285" s="370"/>
      <c r="E285" s="371"/>
      <c r="F285" s="371"/>
      <c r="G285" s="371"/>
      <c r="H285" s="372"/>
      <c r="I285" s="372"/>
      <c r="J285" s="372"/>
      <c r="K285" s="372"/>
      <c r="L285" s="763"/>
      <c r="M285" s="781"/>
      <c r="N285" s="781"/>
      <c r="O285" s="715"/>
      <c r="P285" s="716"/>
      <c r="Q285" s="447"/>
      <c r="R285" s="2"/>
    </row>
    <row r="286" spans="1:258" ht="17.100000000000001" customHeight="1" x14ac:dyDescent="0.2">
      <c r="A286" s="2" t="s">
        <v>224</v>
      </c>
      <c r="B286" s="2" t="s">
        <v>225</v>
      </c>
      <c r="D286" s="50"/>
      <c r="E286" s="51"/>
      <c r="F286" s="51"/>
      <c r="G286" s="51"/>
      <c r="H286" s="373"/>
      <c r="I286" s="373"/>
      <c r="J286" s="373"/>
      <c r="K286" s="38"/>
      <c r="L286" s="277"/>
      <c r="M286" s="785"/>
      <c r="N286" s="785"/>
      <c r="P286" s="757"/>
    </row>
    <row r="287" spans="1:258" ht="17.100000000000001" customHeight="1" thickBot="1" x14ac:dyDescent="0.25">
      <c r="A287" s="50"/>
      <c r="B287" s="50"/>
      <c r="C287" s="51"/>
      <c r="G287" s="98"/>
      <c r="H287" s="1319"/>
      <c r="I287" s="1320"/>
      <c r="J287" s="1321"/>
      <c r="K287" s="38"/>
      <c r="L287" s="710"/>
      <c r="M287" s="791"/>
      <c r="N287" s="791"/>
      <c r="O287" s="758"/>
      <c r="P287" s="757"/>
    </row>
    <row r="288" spans="1:258" ht="23.1" customHeight="1" thickBot="1" x14ac:dyDescent="0.25">
      <c r="A288" s="338" t="s">
        <v>226</v>
      </c>
      <c r="B288" s="475" t="s">
        <v>286</v>
      </c>
      <c r="C288" s="339"/>
      <c r="D288" s="338"/>
      <c r="E288" s="339"/>
      <c r="F288" s="339"/>
      <c r="G288" s="340"/>
      <c r="H288" s="155" t="s">
        <v>81</v>
      </c>
      <c r="I288" s="155" t="s">
        <v>55</v>
      </c>
      <c r="J288" s="155" t="s">
        <v>56</v>
      </c>
      <c r="K288" s="83"/>
      <c r="L288" s="710"/>
      <c r="M288" s="791"/>
      <c r="N288" s="791"/>
      <c r="O288" s="758"/>
      <c r="P288" s="757"/>
    </row>
    <row r="289" spans="1:258" ht="17.25" customHeight="1" x14ac:dyDescent="0.2">
      <c r="A289" s="375" t="s">
        <v>227</v>
      </c>
      <c r="B289" s="375" t="s">
        <v>228</v>
      </c>
      <c r="C289" s="349" t="s">
        <v>130</v>
      </c>
      <c r="D289" s="216">
        <v>3152</v>
      </c>
      <c r="E289" s="70" t="s">
        <v>28</v>
      </c>
      <c r="F289" s="69">
        <v>1</v>
      </c>
      <c r="G289" s="185" t="s">
        <v>26</v>
      </c>
      <c r="H289" s="289"/>
      <c r="I289" s="376"/>
      <c r="J289" s="72"/>
      <c r="K289" s="73"/>
      <c r="L289" s="710"/>
      <c r="M289" s="791"/>
      <c r="N289" s="791"/>
      <c r="O289" s="728"/>
      <c r="P289" s="757"/>
      <c r="T289" s="595"/>
    </row>
    <row r="290" spans="1:258" ht="17.100000000000001" customHeight="1" x14ac:dyDescent="0.2">
      <c r="A290" s="377" t="s">
        <v>229</v>
      </c>
      <c r="B290" s="377" t="s">
        <v>230</v>
      </c>
      <c r="C290" s="378" t="s">
        <v>130</v>
      </c>
      <c r="D290" s="221">
        <v>3152</v>
      </c>
      <c r="E290" s="180" t="s">
        <v>28</v>
      </c>
      <c r="F290" s="222">
        <v>2</v>
      </c>
      <c r="G290" s="262" t="s">
        <v>26</v>
      </c>
      <c r="H290" s="102"/>
      <c r="I290" s="223"/>
      <c r="J290" s="102"/>
      <c r="K290" s="73"/>
      <c r="L290" s="710"/>
      <c r="M290" s="791"/>
      <c r="N290" s="791"/>
      <c r="O290" s="758"/>
      <c r="P290" s="757"/>
    </row>
    <row r="291" spans="1:258" ht="17.100000000000001" customHeight="1" x14ac:dyDescent="0.2">
      <c r="A291" s="379" t="s">
        <v>231</v>
      </c>
      <c r="B291" s="379" t="s">
        <v>232</v>
      </c>
      <c r="C291" s="378" t="s">
        <v>130</v>
      </c>
      <c r="D291" s="1258">
        <v>3152</v>
      </c>
      <c r="E291" s="144" t="s">
        <v>28</v>
      </c>
      <c r="F291" s="222">
        <v>45</v>
      </c>
      <c r="G291" s="262" t="s">
        <v>26</v>
      </c>
      <c r="H291" s="231"/>
      <c r="I291" s="231"/>
      <c r="J291" s="231"/>
      <c r="K291" s="73"/>
      <c r="L291" s="710"/>
      <c r="M291" s="791"/>
      <c r="N291" s="791"/>
      <c r="O291" s="758"/>
      <c r="P291" s="759"/>
    </row>
    <row r="292" spans="1:258" ht="17.100000000000001" customHeight="1" x14ac:dyDescent="0.2">
      <c r="A292" s="379" t="s">
        <v>233</v>
      </c>
      <c r="B292" s="379" t="s">
        <v>234</v>
      </c>
      <c r="C292" s="351" t="s">
        <v>130</v>
      </c>
      <c r="D292" s="290">
        <v>3152</v>
      </c>
      <c r="E292" s="91" t="s">
        <v>29</v>
      </c>
      <c r="F292" s="91"/>
      <c r="G292" s="166" t="s">
        <v>26</v>
      </c>
      <c r="H292" s="89"/>
      <c r="I292" s="934"/>
      <c r="J292" s="937"/>
      <c r="K292" s="73"/>
      <c r="L292" s="710"/>
      <c r="M292" s="791"/>
      <c r="N292" s="791"/>
      <c r="P292" s="757"/>
    </row>
    <row r="293" spans="1:258" ht="17.100000000000001" customHeight="1" thickBot="1" x14ac:dyDescent="0.25">
      <c r="A293" s="380" t="s">
        <v>235</v>
      </c>
      <c r="B293" s="380" t="s">
        <v>236</v>
      </c>
      <c r="C293" s="352" t="s">
        <v>130</v>
      </c>
      <c r="D293" s="292">
        <v>3152</v>
      </c>
      <c r="E293" s="76" t="s">
        <v>29</v>
      </c>
      <c r="F293" s="75">
        <v>2</v>
      </c>
      <c r="G293" s="293" t="s">
        <v>26</v>
      </c>
      <c r="H293" s="294"/>
      <c r="I293" s="935"/>
      <c r="J293" s="936"/>
      <c r="K293" s="73"/>
      <c r="L293" s="710"/>
      <c r="M293" s="791"/>
      <c r="N293" s="791"/>
      <c r="P293" s="757"/>
    </row>
    <row r="294" spans="1:258" ht="17.100000000000001" customHeight="1" thickBot="1" x14ac:dyDescent="0.25">
      <c r="A294" s="491" t="s">
        <v>341</v>
      </c>
      <c r="B294" s="491" t="s">
        <v>291</v>
      </c>
      <c r="C294" s="254" t="s">
        <v>130</v>
      </c>
      <c r="D294" s="264">
        <v>3152</v>
      </c>
      <c r="E294" s="247"/>
      <c r="F294" s="247"/>
      <c r="G294" s="173" t="s">
        <v>26</v>
      </c>
      <c r="H294" s="257" t="str">
        <f>IF(OBS_CA_3152.a.45_TOTAL+OBS_CA_3152.a.1_TOTAL+OBS_CA_3152.a.2_TOTAL+OBS_CA_3152.b_TOTAL=0,"",OBS_CA_3152.a.45_TOTAL+OBS_CA_3152.a.1_TOTAL+OBS_CA_3152.a.2_TOTAL+OBS_CA_3152.b_TOTAL)</f>
        <v/>
      </c>
      <c r="I294" s="257" t="str">
        <f>IF(OBS_CA_3152.a1_GP+OBS_CA_3152.a.2_GP+OBS_CA_3152.a.45_GP+OBS_CA_3152.b_TOTAL=0,"",OBS_CA_3152.a1_GP+OBS_CA_3152.a.2_GP+OBS_CA_3152.a.45_GP+OBS_CA_3152.b_TOTAL)</f>
        <v/>
      </c>
      <c r="J294" s="255" t="str">
        <f>IF(OBS_CA_3152.a.1_ENT+OBS_CA_3152.a.2_ENT+OBS_CA_3152.a.45_ENT=0,"",OBS_CA_3152.a.1_ENT+OBS_CA_3152.a.2_ENT+OBS_CA_3152.a.45_ENT)</f>
        <v/>
      </c>
      <c r="K294" s="288" t="s">
        <v>3</v>
      </c>
      <c r="L294" s="710"/>
      <c r="M294" s="791"/>
      <c r="N294" s="791"/>
      <c r="P294" s="757"/>
    </row>
    <row r="295" spans="1:258" ht="17.25" customHeight="1" thickBot="1" x14ac:dyDescent="0.25">
      <c r="A295" s="381" t="s">
        <v>237</v>
      </c>
      <c r="B295" s="381" t="s">
        <v>238</v>
      </c>
      <c r="C295" s="291" t="s">
        <v>130</v>
      </c>
      <c r="D295" s="382">
        <v>31</v>
      </c>
      <c r="E295" s="75">
        <v>3</v>
      </c>
      <c r="F295" s="383"/>
      <c r="G295" s="293" t="s">
        <v>26</v>
      </c>
      <c r="H295" s="384"/>
      <c r="I295" s="385"/>
      <c r="J295" s="386"/>
      <c r="L295" s="710"/>
      <c r="M295" s="791"/>
      <c r="N295" s="791"/>
      <c r="P295" s="757"/>
    </row>
    <row r="296" spans="1:258" ht="17.100000000000001" customHeight="1" x14ac:dyDescent="0.2">
      <c r="A296" s="520" t="s">
        <v>290</v>
      </c>
      <c r="B296" s="494" t="s">
        <v>285</v>
      </c>
      <c r="C296" s="98"/>
      <c r="D296" s="357"/>
      <c r="E296" s="356"/>
      <c r="G296" s="98"/>
      <c r="L296" s="710"/>
      <c r="M296" s="791"/>
      <c r="N296" s="791"/>
      <c r="P296" s="757"/>
    </row>
    <row r="297" spans="1:258" s="457" customFormat="1" ht="17.100000000000001" customHeight="1" thickBot="1" x14ac:dyDescent="0.25">
      <c r="A297" s="520"/>
      <c r="B297" s="600"/>
      <c r="C297" s="512"/>
      <c r="D297" s="601"/>
      <c r="E297" s="602"/>
      <c r="F297" s="512"/>
      <c r="G297" s="512"/>
      <c r="H297" s="514"/>
      <c r="I297" s="514"/>
      <c r="J297" s="514"/>
      <c r="K297" s="514"/>
      <c r="L297" s="710"/>
      <c r="M297" s="791"/>
      <c r="N297" s="791"/>
      <c r="O297" s="726"/>
      <c r="P297" s="760"/>
      <c r="Q297" s="455"/>
      <c r="R297" s="456"/>
      <c r="S297" s="456"/>
      <c r="T297" s="456"/>
      <c r="U297" s="456"/>
      <c r="V297" s="456"/>
      <c r="W297" s="456"/>
      <c r="X297" s="456"/>
      <c r="Y297" s="456"/>
      <c r="Z297" s="456"/>
      <c r="AA297" s="456"/>
      <c r="AB297" s="456"/>
      <c r="AC297" s="456"/>
      <c r="AD297" s="456"/>
      <c r="AE297" s="456"/>
      <c r="AF297" s="456"/>
      <c r="AG297" s="456"/>
      <c r="AH297" s="456"/>
      <c r="AI297" s="456"/>
      <c r="AJ297" s="456"/>
      <c r="AK297" s="456"/>
      <c r="AL297" s="456"/>
      <c r="AM297" s="456"/>
      <c r="AN297" s="456"/>
      <c r="AO297" s="456"/>
      <c r="AP297" s="456"/>
      <c r="AQ297" s="456"/>
      <c r="AR297" s="456"/>
      <c r="AS297" s="456"/>
      <c r="AT297" s="456"/>
      <c r="AU297" s="456"/>
      <c r="AV297" s="456"/>
      <c r="AW297" s="456"/>
      <c r="AX297" s="456"/>
      <c r="AY297" s="456"/>
      <c r="AZ297" s="456"/>
      <c r="BA297" s="456"/>
      <c r="BB297" s="456"/>
      <c r="BC297" s="456"/>
      <c r="BD297" s="456"/>
      <c r="BE297" s="456"/>
      <c r="BF297" s="456"/>
      <c r="BG297" s="456"/>
      <c r="BH297" s="456"/>
      <c r="BI297" s="456"/>
      <c r="BJ297" s="456"/>
      <c r="BK297" s="456"/>
      <c r="BL297" s="456"/>
      <c r="BM297" s="456"/>
      <c r="BN297" s="456"/>
      <c r="BO297" s="456"/>
      <c r="BP297" s="456"/>
      <c r="BQ297" s="456"/>
      <c r="BR297" s="456"/>
      <c r="BS297" s="456"/>
      <c r="BT297" s="456"/>
      <c r="BU297" s="456"/>
      <c r="BV297" s="456"/>
      <c r="BW297" s="456"/>
      <c r="BX297" s="456"/>
      <c r="BY297" s="456"/>
      <c r="BZ297" s="456"/>
      <c r="CA297" s="456"/>
      <c r="CB297" s="456"/>
      <c r="CC297" s="456"/>
      <c r="CD297" s="456"/>
      <c r="CE297" s="456"/>
      <c r="CF297" s="456"/>
      <c r="CG297" s="456"/>
      <c r="CH297" s="456"/>
      <c r="CI297" s="456"/>
      <c r="CJ297" s="456"/>
      <c r="CK297" s="456"/>
      <c r="CL297" s="456"/>
      <c r="CM297" s="456"/>
      <c r="CN297" s="456"/>
      <c r="CO297" s="456"/>
      <c r="CP297" s="456"/>
      <c r="CQ297" s="456"/>
      <c r="CR297" s="456"/>
      <c r="CS297" s="456"/>
      <c r="CT297" s="456"/>
      <c r="CU297" s="456"/>
      <c r="CV297" s="456"/>
      <c r="CW297" s="456"/>
      <c r="CX297" s="456"/>
      <c r="CY297" s="456"/>
      <c r="CZ297" s="456"/>
      <c r="DA297" s="456"/>
      <c r="DB297" s="456"/>
      <c r="DC297" s="456"/>
      <c r="DD297" s="456"/>
      <c r="DE297" s="456"/>
      <c r="DF297" s="456"/>
      <c r="DG297" s="456"/>
      <c r="DH297" s="456"/>
      <c r="DI297" s="456"/>
      <c r="DJ297" s="456"/>
      <c r="DK297" s="456"/>
      <c r="DL297" s="456"/>
      <c r="DM297" s="456"/>
      <c r="DN297" s="456"/>
      <c r="DO297" s="456"/>
      <c r="DP297" s="456"/>
      <c r="DQ297" s="456"/>
      <c r="DR297" s="456"/>
      <c r="DS297" s="456"/>
      <c r="DT297" s="456"/>
      <c r="DU297" s="456"/>
      <c r="DV297" s="456"/>
      <c r="DW297" s="456"/>
      <c r="DX297" s="456"/>
      <c r="DY297" s="456"/>
      <c r="DZ297" s="456"/>
      <c r="EA297" s="456"/>
      <c r="EB297" s="456"/>
      <c r="EC297" s="456"/>
      <c r="ED297" s="456"/>
      <c r="EE297" s="456"/>
      <c r="EF297" s="456"/>
      <c r="EG297" s="456"/>
      <c r="EH297" s="456"/>
      <c r="EI297" s="456"/>
      <c r="EJ297" s="456"/>
      <c r="EK297" s="456"/>
      <c r="EL297" s="456"/>
      <c r="EM297" s="456"/>
      <c r="EN297" s="456"/>
      <c r="EO297" s="456"/>
      <c r="EP297" s="456"/>
      <c r="EQ297" s="456"/>
      <c r="ER297" s="456"/>
      <c r="ES297" s="456"/>
      <c r="ET297" s="456"/>
      <c r="EU297" s="456"/>
      <c r="EV297" s="456"/>
      <c r="EW297" s="456"/>
      <c r="EX297" s="456"/>
      <c r="EY297" s="456"/>
      <c r="EZ297" s="456"/>
      <c r="FA297" s="456"/>
      <c r="FB297" s="456"/>
      <c r="FC297" s="456"/>
      <c r="FD297" s="456"/>
      <c r="FE297" s="456"/>
      <c r="FF297" s="456"/>
      <c r="FG297" s="456"/>
      <c r="FH297" s="456"/>
      <c r="FI297" s="456"/>
      <c r="FJ297" s="456"/>
      <c r="FK297" s="456"/>
      <c r="FL297" s="456"/>
      <c r="FM297" s="456"/>
      <c r="FN297" s="456"/>
      <c r="FO297" s="456"/>
      <c r="FP297" s="456"/>
      <c r="FQ297" s="456"/>
      <c r="FR297" s="456"/>
      <c r="FS297" s="456"/>
      <c r="FT297" s="456"/>
      <c r="FU297" s="456"/>
      <c r="FV297" s="456"/>
      <c r="FW297" s="456"/>
      <c r="FX297" s="456"/>
      <c r="FY297" s="456"/>
      <c r="FZ297" s="456"/>
      <c r="GA297" s="456"/>
      <c r="GB297" s="456"/>
      <c r="GC297" s="456"/>
      <c r="GD297" s="456"/>
      <c r="GE297" s="456"/>
      <c r="GF297" s="456"/>
      <c r="GG297" s="456"/>
      <c r="GH297" s="456"/>
      <c r="GI297" s="456"/>
      <c r="GJ297" s="456"/>
      <c r="GK297" s="456"/>
      <c r="GL297" s="456"/>
      <c r="GM297" s="456"/>
      <c r="GN297" s="456"/>
      <c r="GO297" s="456"/>
      <c r="GP297" s="456"/>
      <c r="GQ297" s="456"/>
      <c r="GR297" s="456"/>
      <c r="GS297" s="456"/>
      <c r="GT297" s="456"/>
      <c r="GU297" s="456"/>
      <c r="GV297" s="456"/>
      <c r="GW297" s="456"/>
      <c r="GX297" s="456"/>
      <c r="GY297" s="456"/>
      <c r="GZ297" s="456"/>
      <c r="HA297" s="456"/>
      <c r="HB297" s="456"/>
      <c r="HC297" s="456"/>
      <c r="HD297" s="456"/>
      <c r="HE297" s="456"/>
      <c r="HF297" s="456"/>
      <c r="HG297" s="456"/>
      <c r="HH297" s="456"/>
      <c r="HI297" s="456"/>
      <c r="HJ297" s="456"/>
      <c r="HK297" s="456"/>
      <c r="HL297" s="456"/>
      <c r="HM297" s="456"/>
      <c r="HN297" s="456"/>
      <c r="HO297" s="456"/>
      <c r="HP297" s="456"/>
      <c r="HQ297" s="456"/>
      <c r="HR297" s="456"/>
      <c r="HS297" s="456"/>
      <c r="HT297" s="456"/>
      <c r="HU297" s="456"/>
      <c r="HV297" s="456"/>
      <c r="HW297" s="456"/>
      <c r="HX297" s="456"/>
      <c r="HY297" s="456"/>
      <c r="HZ297" s="456"/>
      <c r="IA297" s="456"/>
      <c r="IB297" s="456"/>
      <c r="IC297" s="456"/>
      <c r="ID297" s="456"/>
      <c r="IE297" s="456"/>
      <c r="IF297" s="456"/>
      <c r="IG297" s="456"/>
      <c r="IH297" s="456"/>
      <c r="II297" s="456"/>
      <c r="IJ297" s="456"/>
      <c r="IK297" s="456"/>
      <c r="IL297" s="456"/>
      <c r="IM297" s="456"/>
      <c r="IN297" s="456"/>
      <c r="IO297" s="456"/>
      <c r="IP297" s="456"/>
      <c r="IQ297" s="456"/>
      <c r="IR297" s="456"/>
      <c r="IS297" s="456"/>
      <c r="IT297" s="456"/>
      <c r="IU297" s="456"/>
      <c r="IV297" s="456"/>
      <c r="IW297" s="456"/>
      <c r="IX297" s="456"/>
    </row>
    <row r="298" spans="1:258" ht="23.1" customHeight="1" thickBot="1" x14ac:dyDescent="0.25">
      <c r="A298" s="387" t="s">
        <v>239</v>
      </c>
      <c r="B298" s="476" t="s">
        <v>287</v>
      </c>
      <c r="C298" s="387"/>
      <c r="D298" s="387"/>
      <c r="E298" s="387"/>
      <c r="F298" s="387"/>
      <c r="G298" s="387"/>
      <c r="H298" s="155" t="s">
        <v>81</v>
      </c>
      <c r="I298" s="155" t="s">
        <v>55</v>
      </c>
      <c r="J298" s="155" t="s">
        <v>56</v>
      </c>
      <c r="L298" s="710"/>
      <c r="M298" s="791"/>
      <c r="N298" s="791"/>
      <c r="P298" s="757"/>
    </row>
    <row r="299" spans="1:258" ht="20.45" customHeight="1" thickBot="1" x14ac:dyDescent="0.25">
      <c r="A299" s="388" t="s">
        <v>240</v>
      </c>
      <c r="B299" s="388" t="s">
        <v>241</v>
      </c>
      <c r="C299" s="106" t="s">
        <v>130</v>
      </c>
      <c r="D299" s="94">
        <v>3152</v>
      </c>
      <c r="E299" s="173" t="s">
        <v>242</v>
      </c>
      <c r="F299" s="182"/>
      <c r="G299" s="96" t="s">
        <v>26</v>
      </c>
      <c r="H299" s="368"/>
      <c r="I299" s="368"/>
      <c r="J299" s="368"/>
      <c r="L299" s="710"/>
      <c r="M299" s="791"/>
      <c r="N299" s="791"/>
      <c r="P299" s="757"/>
    </row>
    <row r="300" spans="1:258" ht="17.100000000000001" customHeight="1" x14ac:dyDescent="0.2">
      <c r="A300" s="369" t="s">
        <v>243</v>
      </c>
      <c r="B300" s="477" t="s">
        <v>288</v>
      </c>
      <c r="C300" s="389"/>
      <c r="D300" s="41"/>
      <c r="G300" s="98"/>
      <c r="L300" s="710"/>
      <c r="M300" s="791"/>
      <c r="N300" s="791"/>
    </row>
    <row r="301" spans="1:258" ht="17.100000000000001" customHeight="1" x14ac:dyDescent="0.2">
      <c r="G301" s="98"/>
      <c r="H301" s="252" t="e">
        <f>OBS_CA_3152_TOTAL-OBS_CA_3152.b_TOTAL-OBS_CA_3152.a.45_TOTAL-OBS_CA_3152.a.2_TOTAL-OBS_CA_3152.a.1_TOTAL</f>
        <v>#VALUE!</v>
      </c>
      <c r="I301" s="252" t="e">
        <f>OBS_CA_3152_GP-OBS_CA_3152.b_GP-OBS_CA_3152.a.45_GP-OBS_CA_3152.a.2_GP-OBS_CA_3152.a1_GP</f>
        <v>#VALUE!</v>
      </c>
      <c r="J301" s="252" t="e">
        <f>OBS_CA_3152_ENT-OBS_CA_3152.b_ENT-OBS_CA_3152.a.45_ENT-OBS_CA_3152.a.2_ENT-OBS_CA_3152.a.1_ENT</f>
        <v>#VALUE!</v>
      </c>
      <c r="L301" s="710"/>
      <c r="M301" s="791"/>
      <c r="N301" s="791"/>
    </row>
    <row r="302" spans="1:258" ht="17.100000000000001" customHeight="1" thickBot="1" x14ac:dyDescent="0.25">
      <c r="G302" s="98"/>
      <c r="H302" s="73"/>
      <c r="I302" s="124"/>
      <c r="J302" s="124"/>
      <c r="L302" s="710"/>
      <c r="M302" s="791"/>
      <c r="N302" s="791"/>
    </row>
    <row r="303" spans="1:258" ht="23.1" customHeight="1" thickBot="1" x14ac:dyDescent="0.25">
      <c r="A303" s="390" t="s">
        <v>244</v>
      </c>
      <c r="B303" s="390" t="s">
        <v>245</v>
      </c>
      <c r="C303" s="391"/>
      <c r="D303" s="390"/>
      <c r="E303" s="391"/>
      <c r="F303" s="391"/>
      <c r="G303" s="392"/>
      <c r="H303" s="128" t="s">
        <v>81</v>
      </c>
      <c r="I303" s="155" t="s">
        <v>55</v>
      </c>
      <c r="J303" s="155" t="s">
        <v>56</v>
      </c>
      <c r="K303" s="83"/>
      <c r="L303" s="710"/>
      <c r="M303" s="791"/>
      <c r="N303" s="791"/>
    </row>
    <row r="304" spans="1:258" s="99" customFormat="1" ht="18.600000000000001" customHeight="1" thickBot="1" x14ac:dyDescent="0.25">
      <c r="A304" s="253" t="s">
        <v>246</v>
      </c>
      <c r="B304" s="253" t="s">
        <v>247</v>
      </c>
      <c r="C304" s="254" t="s">
        <v>130</v>
      </c>
      <c r="D304" s="122">
        <v>64</v>
      </c>
      <c r="E304" s="95" t="s">
        <v>67</v>
      </c>
      <c r="F304" s="95"/>
      <c r="G304" s="96" t="s">
        <v>26</v>
      </c>
      <c r="H304" s="97"/>
      <c r="I304" s="393"/>
      <c r="J304" s="109"/>
      <c r="K304" s="124"/>
      <c r="L304" s="710"/>
      <c r="M304" s="791"/>
      <c r="N304" s="791"/>
      <c r="O304" s="715"/>
      <c r="P304" s="716"/>
      <c r="Q304" s="439"/>
    </row>
    <row r="305" spans="1:259" s="457" customFormat="1" ht="17.25" customHeight="1" thickBot="1" x14ac:dyDescent="0.25">
      <c r="A305" s="1019"/>
      <c r="B305" s="1020"/>
      <c r="C305" s="1021"/>
      <c r="D305" s="1022"/>
      <c r="E305" s="1023"/>
      <c r="F305" s="1023"/>
      <c r="G305" s="1024"/>
      <c r="H305" s="1036"/>
      <c r="I305" s="1036"/>
      <c r="J305" s="1036"/>
      <c r="K305" s="603"/>
      <c r="L305" s="513"/>
      <c r="M305" s="468"/>
      <c r="N305" s="774"/>
      <c r="O305" s="774"/>
      <c r="P305" s="726"/>
      <c r="Q305" s="756"/>
      <c r="R305" s="455"/>
      <c r="S305" s="456"/>
      <c r="T305" s="456"/>
      <c r="U305" s="456"/>
      <c r="V305" s="456"/>
      <c r="W305" s="456"/>
      <c r="X305" s="456"/>
      <c r="Y305" s="456"/>
      <c r="Z305" s="456"/>
      <c r="AA305" s="456"/>
      <c r="AB305" s="456"/>
      <c r="AC305" s="456"/>
      <c r="AD305" s="456"/>
      <c r="AE305" s="456"/>
      <c r="AF305" s="456"/>
      <c r="AG305" s="456"/>
      <c r="AH305" s="456"/>
      <c r="AI305" s="456"/>
      <c r="AJ305" s="456"/>
      <c r="AK305" s="456"/>
      <c r="AL305" s="456"/>
      <c r="AM305" s="456"/>
      <c r="AN305" s="456"/>
      <c r="AO305" s="456"/>
      <c r="AP305" s="456"/>
      <c r="AQ305" s="456"/>
      <c r="AR305" s="456"/>
      <c r="AS305" s="456"/>
      <c r="AT305" s="456"/>
      <c r="AU305" s="456"/>
      <c r="AV305" s="456"/>
      <c r="AW305" s="456"/>
      <c r="AX305" s="456"/>
      <c r="AY305" s="456"/>
      <c r="AZ305" s="456"/>
      <c r="BA305" s="456"/>
      <c r="BB305" s="456"/>
      <c r="BC305" s="456"/>
      <c r="BD305" s="456"/>
      <c r="BE305" s="456"/>
      <c r="BF305" s="456"/>
      <c r="BG305" s="456"/>
      <c r="BH305" s="456"/>
      <c r="BI305" s="456"/>
      <c r="BJ305" s="456"/>
      <c r="BK305" s="456"/>
      <c r="BL305" s="456"/>
      <c r="BM305" s="456"/>
      <c r="BN305" s="456"/>
      <c r="BO305" s="456"/>
      <c r="BP305" s="456"/>
      <c r="BQ305" s="456"/>
      <c r="BR305" s="456"/>
      <c r="BS305" s="456"/>
      <c r="BT305" s="456"/>
      <c r="BU305" s="456"/>
      <c r="BV305" s="456"/>
      <c r="BW305" s="456"/>
      <c r="BX305" s="456"/>
      <c r="BY305" s="456"/>
      <c r="BZ305" s="456"/>
      <c r="CA305" s="456"/>
      <c r="CB305" s="456"/>
      <c r="CC305" s="456"/>
      <c r="CD305" s="456"/>
      <c r="CE305" s="456"/>
      <c r="CF305" s="456"/>
      <c r="CG305" s="456"/>
      <c r="CH305" s="456"/>
      <c r="CI305" s="456"/>
      <c r="CJ305" s="456"/>
      <c r="CK305" s="456"/>
      <c r="CL305" s="456"/>
      <c r="CM305" s="456"/>
      <c r="CN305" s="456"/>
      <c r="CO305" s="456"/>
      <c r="CP305" s="456"/>
      <c r="CQ305" s="456"/>
      <c r="CR305" s="456"/>
      <c r="CS305" s="456"/>
      <c r="CT305" s="456"/>
      <c r="CU305" s="456"/>
      <c r="CV305" s="456"/>
      <c r="CW305" s="456"/>
      <c r="CX305" s="456"/>
      <c r="CY305" s="456"/>
      <c r="CZ305" s="456"/>
      <c r="DA305" s="456"/>
      <c r="DB305" s="456"/>
      <c r="DC305" s="456"/>
      <c r="DD305" s="456"/>
      <c r="DE305" s="456"/>
      <c r="DF305" s="456"/>
      <c r="DG305" s="456"/>
      <c r="DH305" s="456"/>
      <c r="DI305" s="456"/>
      <c r="DJ305" s="456"/>
      <c r="DK305" s="456"/>
      <c r="DL305" s="456"/>
      <c r="DM305" s="456"/>
      <c r="DN305" s="456"/>
      <c r="DO305" s="456"/>
      <c r="DP305" s="456"/>
      <c r="DQ305" s="456"/>
      <c r="DR305" s="456"/>
      <c r="DS305" s="456"/>
      <c r="DT305" s="456"/>
      <c r="DU305" s="456"/>
      <c r="DV305" s="456"/>
      <c r="DW305" s="456"/>
      <c r="DX305" s="456"/>
      <c r="DY305" s="456"/>
      <c r="DZ305" s="456"/>
      <c r="EA305" s="456"/>
      <c r="EB305" s="456"/>
      <c r="EC305" s="456"/>
      <c r="ED305" s="456"/>
      <c r="EE305" s="456"/>
      <c r="EF305" s="456"/>
      <c r="EG305" s="456"/>
      <c r="EH305" s="456"/>
      <c r="EI305" s="456"/>
      <c r="EJ305" s="456"/>
      <c r="EK305" s="456"/>
      <c r="EL305" s="456"/>
      <c r="EM305" s="456"/>
      <c r="EN305" s="456"/>
      <c r="EO305" s="456"/>
      <c r="EP305" s="456"/>
      <c r="EQ305" s="456"/>
      <c r="ER305" s="456"/>
      <c r="ES305" s="456"/>
      <c r="ET305" s="456"/>
      <c r="EU305" s="456"/>
      <c r="EV305" s="456"/>
      <c r="EW305" s="456"/>
      <c r="EX305" s="456"/>
      <c r="EY305" s="456"/>
      <c r="EZ305" s="456"/>
      <c r="FA305" s="456"/>
      <c r="FB305" s="456"/>
      <c r="FC305" s="456"/>
      <c r="FD305" s="456"/>
      <c r="FE305" s="456"/>
      <c r="FF305" s="456"/>
      <c r="FG305" s="456"/>
      <c r="FH305" s="456"/>
      <c r="FI305" s="456"/>
      <c r="FJ305" s="456"/>
      <c r="FK305" s="456"/>
      <c r="FL305" s="456"/>
      <c r="FM305" s="456"/>
      <c r="FN305" s="456"/>
      <c r="FO305" s="456"/>
      <c r="FP305" s="456"/>
      <c r="FQ305" s="456"/>
      <c r="FR305" s="456"/>
      <c r="FS305" s="456"/>
      <c r="FT305" s="456"/>
      <c r="FU305" s="456"/>
      <c r="FV305" s="456"/>
      <c r="FW305" s="456"/>
      <c r="FX305" s="456"/>
      <c r="FY305" s="456"/>
      <c r="FZ305" s="456"/>
      <c r="GA305" s="456"/>
      <c r="GB305" s="456"/>
      <c r="GC305" s="456"/>
      <c r="GD305" s="456"/>
      <c r="GE305" s="456"/>
      <c r="GF305" s="456"/>
      <c r="GG305" s="456"/>
      <c r="GH305" s="456"/>
      <c r="GI305" s="456"/>
      <c r="GJ305" s="456"/>
      <c r="GK305" s="456"/>
      <c r="GL305" s="456"/>
      <c r="GM305" s="456"/>
      <c r="GN305" s="456"/>
      <c r="GO305" s="456"/>
      <c r="GP305" s="456"/>
      <c r="GQ305" s="456"/>
      <c r="GR305" s="456"/>
      <c r="GS305" s="456"/>
      <c r="GT305" s="456"/>
      <c r="GU305" s="456"/>
      <c r="GV305" s="456"/>
      <c r="GW305" s="456"/>
      <c r="GX305" s="456"/>
      <c r="GY305" s="456"/>
      <c r="GZ305" s="456"/>
      <c r="HA305" s="456"/>
      <c r="HB305" s="456"/>
      <c r="HC305" s="456"/>
      <c r="HD305" s="456"/>
      <c r="HE305" s="456"/>
      <c r="HF305" s="456"/>
      <c r="HG305" s="456"/>
      <c r="HH305" s="456"/>
      <c r="HI305" s="456"/>
      <c r="HJ305" s="456"/>
      <c r="HK305" s="456"/>
      <c r="HL305" s="456"/>
      <c r="HM305" s="456"/>
      <c r="HN305" s="456"/>
      <c r="HO305" s="456"/>
      <c r="HP305" s="456"/>
      <c r="HQ305" s="456"/>
      <c r="HR305" s="456"/>
      <c r="HS305" s="456"/>
      <c r="HT305" s="456"/>
      <c r="HU305" s="456"/>
      <c r="HV305" s="456"/>
      <c r="HW305" s="456"/>
      <c r="HX305" s="456"/>
      <c r="HY305" s="456"/>
      <c r="HZ305" s="456"/>
      <c r="IA305" s="456"/>
      <c r="IB305" s="456"/>
      <c r="IC305" s="456"/>
      <c r="ID305" s="456"/>
      <c r="IE305" s="456"/>
      <c r="IF305" s="456"/>
      <c r="IG305" s="456"/>
      <c r="IH305" s="456"/>
      <c r="II305" s="456"/>
      <c r="IJ305" s="456"/>
      <c r="IK305" s="456"/>
      <c r="IL305" s="456"/>
      <c r="IM305" s="456"/>
      <c r="IN305" s="456"/>
      <c r="IO305" s="456"/>
      <c r="IP305" s="456"/>
      <c r="IQ305" s="456"/>
      <c r="IR305" s="456"/>
      <c r="IS305" s="456"/>
      <c r="IT305" s="456"/>
      <c r="IU305" s="456"/>
      <c r="IV305" s="456"/>
      <c r="IW305" s="456"/>
      <c r="IX305" s="456"/>
      <c r="IY305" s="456"/>
    </row>
    <row r="306" spans="1:259" ht="27.75" customHeight="1" thickBot="1" x14ac:dyDescent="0.25">
      <c r="A306" s="390" t="s">
        <v>248</v>
      </c>
      <c r="B306" s="1025" t="s">
        <v>458</v>
      </c>
      <c r="C306" s="1026"/>
      <c r="D306" s="1027"/>
      <c r="E306" s="1026"/>
      <c r="F306" s="1026"/>
      <c r="G306" s="1028"/>
      <c r="H306" s="394" t="s">
        <v>249</v>
      </c>
      <c r="I306" s="1018" t="s">
        <v>250</v>
      </c>
      <c r="J306" s="1029" t="s">
        <v>251</v>
      </c>
      <c r="K306" s="395"/>
      <c r="M306" s="774"/>
      <c r="N306" s="774"/>
    </row>
    <row r="307" spans="1:259" ht="17.25" customHeight="1" thickBot="1" x14ac:dyDescent="0.25">
      <c r="A307" s="396" t="s">
        <v>252</v>
      </c>
      <c r="B307" s="1030" t="s">
        <v>253</v>
      </c>
      <c r="C307" s="1031"/>
      <c r="D307" s="1259">
        <v>32</v>
      </c>
      <c r="E307" s="1032"/>
      <c r="F307" s="1032"/>
      <c r="G307" s="1033"/>
      <c r="H307" s="1034"/>
      <c r="I307" s="1034"/>
      <c r="J307" s="1035"/>
      <c r="K307" s="73"/>
      <c r="M307" s="774"/>
      <c r="N307" s="774"/>
    </row>
    <row r="308" spans="1:259" ht="17.100000000000001" customHeight="1" thickBot="1" x14ac:dyDescent="0.25">
      <c r="G308" s="98"/>
      <c r="H308" s="73"/>
      <c r="I308" s="73"/>
      <c r="J308" s="73"/>
      <c r="K308" s="73"/>
      <c r="M308" s="774"/>
      <c r="N308" s="774"/>
      <c r="O308" s="726"/>
      <c r="P308" s="756"/>
      <c r="S308" s="79"/>
      <c r="T308" s="79"/>
      <c r="U308" s="79"/>
      <c r="V308" s="79"/>
      <c r="W308" s="79"/>
    </row>
    <row r="309" spans="1:259" ht="20.100000000000001" customHeight="1" thickBot="1" x14ac:dyDescent="0.25">
      <c r="A309" s="929" t="s">
        <v>479</v>
      </c>
      <c r="B309" s="929" t="s">
        <v>480</v>
      </c>
      <c r="C309" s="45"/>
      <c r="D309" s="370"/>
      <c r="E309" s="371"/>
      <c r="F309" s="371"/>
      <c r="G309" s="371"/>
      <c r="H309" s="372"/>
      <c r="I309" s="372"/>
      <c r="J309" s="372"/>
      <c r="K309" s="372"/>
      <c r="L309" s="763"/>
      <c r="M309" s="781"/>
      <c r="N309" s="781"/>
    </row>
    <row r="310" spans="1:259" ht="17.25" customHeight="1" thickBot="1" x14ac:dyDescent="0.25">
      <c r="G310" s="98"/>
      <c r="H310" s="83"/>
      <c r="I310" s="73"/>
      <c r="J310" s="73"/>
      <c r="K310" s="73"/>
      <c r="O310" s="726"/>
      <c r="P310" s="792" t="s">
        <v>81</v>
      </c>
    </row>
    <row r="311" spans="1:259" ht="40.5" customHeight="1" thickBot="1" x14ac:dyDescent="0.25">
      <c r="A311" s="321" t="s">
        <v>254</v>
      </c>
      <c r="B311" s="321" t="s">
        <v>255</v>
      </c>
      <c r="C311" s="322"/>
      <c r="D311" s="398"/>
      <c r="E311" s="399"/>
      <c r="F311" s="399"/>
      <c r="G311" s="399"/>
      <c r="H311" s="129" t="s">
        <v>251</v>
      </c>
      <c r="I311" s="129" t="s">
        <v>256</v>
      </c>
      <c r="J311" s="308" t="s">
        <v>257</v>
      </c>
      <c r="K311" s="136" t="s">
        <v>258</v>
      </c>
      <c r="O311" s="793" t="s">
        <v>261</v>
      </c>
      <c r="P311" s="794" t="e">
        <f>H312/I312</f>
        <v>#DIV/0!</v>
      </c>
    </row>
    <row r="312" spans="1:259" ht="17.100000000000001" customHeight="1" thickBot="1" x14ac:dyDescent="0.25">
      <c r="A312" s="100" t="s">
        <v>259</v>
      </c>
      <c r="B312" s="100" t="s">
        <v>260</v>
      </c>
      <c r="C312" s="400"/>
      <c r="D312" s="138">
        <v>81</v>
      </c>
      <c r="E312" s="70" t="s">
        <v>99</v>
      </c>
      <c r="F312" s="70"/>
      <c r="G312" s="71"/>
      <c r="H312" s="217"/>
      <c r="I312" s="300"/>
      <c r="J312" s="401"/>
      <c r="K312" s="401"/>
      <c r="L312" s="218" t="e">
        <f>I312-#REF!-#REF!</f>
        <v>#REF!</v>
      </c>
      <c r="M312" s="765"/>
      <c r="N312" s="765"/>
      <c r="O312" s="795" t="s">
        <v>264</v>
      </c>
      <c r="P312" s="796" t="e">
        <f>H313/I313</f>
        <v>#DIV/0!</v>
      </c>
    </row>
    <row r="313" spans="1:259" ht="17.100000000000001" customHeight="1" thickBot="1" x14ac:dyDescent="0.25">
      <c r="A313" s="403" t="s">
        <v>262</v>
      </c>
      <c r="B313" s="403" t="s">
        <v>263</v>
      </c>
      <c r="C313" s="404"/>
      <c r="D313" s="325">
        <v>81</v>
      </c>
      <c r="E313" s="230" t="s">
        <v>103</v>
      </c>
      <c r="F313" s="230"/>
      <c r="G313" s="280"/>
      <c r="H313" s="231"/>
      <c r="I313" s="231"/>
      <c r="J313" s="405"/>
      <c r="K313" s="402"/>
      <c r="L313" s="61" t="s">
        <v>3</v>
      </c>
      <c r="M313" s="764"/>
      <c r="N313" s="764"/>
      <c r="O313" s="797" t="s">
        <v>269</v>
      </c>
      <c r="P313" s="794" t="e">
        <f>H315/I315</f>
        <v>#DIV/0!</v>
      </c>
    </row>
    <row r="314" spans="1:259" ht="17.100000000000001" customHeight="1" x14ac:dyDescent="0.2">
      <c r="A314" s="227" t="s">
        <v>265</v>
      </c>
      <c r="B314" s="227" t="s">
        <v>266</v>
      </c>
      <c r="C314" s="404"/>
      <c r="D314" s="325">
        <v>81</v>
      </c>
      <c r="E314" s="230" t="s">
        <v>267</v>
      </c>
      <c r="F314" s="406"/>
      <c r="G314" s="280"/>
      <c r="H314" s="102"/>
      <c r="I314" s="887"/>
      <c r="J314" s="407"/>
      <c r="K314" s="1276"/>
      <c r="Q314" s="452" t="s">
        <v>3</v>
      </c>
    </row>
    <row r="315" spans="1:259" ht="17.100000000000001" customHeight="1" thickBot="1" x14ac:dyDescent="0.25">
      <c r="A315" s="380" t="s">
        <v>268</v>
      </c>
      <c r="B315" s="380" t="s">
        <v>268</v>
      </c>
      <c r="C315" s="408"/>
      <c r="D315" s="165">
        <v>83</v>
      </c>
      <c r="E315" s="76"/>
      <c r="F315" s="242"/>
      <c r="G315" s="397"/>
      <c r="H315" s="409"/>
      <c r="I315" s="409"/>
      <c r="J315" s="410"/>
      <c r="K315" s="411"/>
      <c r="L315" s="412"/>
      <c r="M315" s="766"/>
      <c r="N315" s="766"/>
    </row>
    <row r="316" spans="1:259" ht="17.100000000000001" customHeight="1" thickBot="1" x14ac:dyDescent="0.25">
      <c r="A316" s="413" t="s">
        <v>270</v>
      </c>
      <c r="B316" s="413" t="s">
        <v>271</v>
      </c>
      <c r="C316" s="414"/>
      <c r="D316" s="122">
        <v>8183</v>
      </c>
      <c r="E316" s="182"/>
      <c r="F316" s="182"/>
      <c r="G316" s="131"/>
      <c r="H316" s="97" t="str">
        <f>IF(H312+H313+H314+H315=0," ",H312+H313+H314+H315)</f>
        <v xml:space="preserve"> </v>
      </c>
      <c r="I316" s="97" t="str">
        <f>IF(I312+I313+I315=0," ",I312+I313+I315)</f>
        <v xml:space="preserve"> </v>
      </c>
      <c r="J316" s="415"/>
      <c r="K316" s="416"/>
      <c r="L316" s="218" t="e">
        <f>I316-I315-I313-I312</f>
        <v>#VALUE!</v>
      </c>
      <c r="M316" s="765"/>
      <c r="N316" s="765"/>
      <c r="R316" s="306"/>
      <c r="U316" s="79"/>
      <c r="V316" s="79"/>
      <c r="W316" s="79"/>
    </row>
    <row r="317" spans="1:259" ht="17.100000000000001" customHeight="1" x14ac:dyDescent="0.2">
      <c r="A317" s="374"/>
      <c r="B317" s="374"/>
      <c r="C317" s="417"/>
      <c r="G317" s="98"/>
      <c r="H317" s="73"/>
      <c r="I317" s="73"/>
      <c r="J317" s="82"/>
      <c r="K317" s="82"/>
      <c r="O317" s="728"/>
    </row>
    <row r="318" spans="1:259" ht="17.100000000000001" customHeight="1" thickBot="1" x14ac:dyDescent="0.25">
      <c r="A318" s="50"/>
      <c r="B318" s="50"/>
      <c r="C318" s="51"/>
      <c r="G318" s="98"/>
      <c r="H318" s="73"/>
      <c r="I318" s="73"/>
      <c r="J318" s="73"/>
      <c r="K318" s="73"/>
      <c r="Q318" s="453"/>
    </row>
    <row r="319" spans="1:259" ht="40.5" customHeight="1" thickBot="1" x14ac:dyDescent="0.25">
      <c r="A319" s="418" t="s">
        <v>272</v>
      </c>
      <c r="B319" s="418" t="s">
        <v>273</v>
      </c>
      <c r="C319" s="419"/>
      <c r="D319" s="420"/>
      <c r="E319" s="421"/>
      <c r="F319" s="421"/>
      <c r="G319" s="421"/>
      <c r="H319" s="800" t="s">
        <v>251</v>
      </c>
      <c r="I319" s="800" t="s">
        <v>256</v>
      </c>
      <c r="J319" s="308" t="s">
        <v>274</v>
      </c>
      <c r="K319" s="308" t="s">
        <v>258</v>
      </c>
      <c r="P319" s="442"/>
      <c r="Q319" s="453"/>
      <c r="R319" s="59"/>
    </row>
    <row r="320" spans="1:259" s="59" customFormat="1" ht="35.1" customHeight="1" thickBot="1" x14ac:dyDescent="0.25">
      <c r="A320" s="422" t="s">
        <v>275</v>
      </c>
      <c r="B320" s="422" t="s">
        <v>276</v>
      </c>
      <c r="C320" s="423"/>
      <c r="D320" s="424">
        <v>86</v>
      </c>
      <c r="E320" s="182"/>
      <c r="F320" s="182"/>
      <c r="G320" s="131"/>
      <c r="H320" s="305"/>
      <c r="I320" s="425"/>
      <c r="J320" s="416"/>
      <c r="K320" s="426"/>
      <c r="L320" s="79"/>
      <c r="M320" s="468"/>
      <c r="N320" s="468"/>
      <c r="O320" s="715"/>
      <c r="P320" s="755"/>
      <c r="Q320" s="454"/>
      <c r="R320" s="99"/>
    </row>
    <row r="321" spans="1:18" ht="35.1" customHeight="1" thickBot="1" x14ac:dyDescent="0.25">
      <c r="A321" s="427" t="s">
        <v>277</v>
      </c>
      <c r="B321" s="427" t="s">
        <v>278</v>
      </c>
      <c r="C321" s="428"/>
      <c r="D321" s="336">
        <v>86</v>
      </c>
      <c r="E321" s="298"/>
      <c r="F321" s="298"/>
      <c r="G321" s="429"/>
      <c r="H321" s="295"/>
      <c r="I321" s="430"/>
      <c r="J321" s="255"/>
      <c r="K321" s="431"/>
    </row>
    <row r="322" spans="1:18" ht="17.100000000000001" customHeight="1" x14ac:dyDescent="0.2">
      <c r="A322" s="432" t="s">
        <v>279</v>
      </c>
      <c r="B322" s="432" t="s">
        <v>280</v>
      </c>
      <c r="C322" s="433"/>
      <c r="D322" s="434"/>
      <c r="E322" s="435"/>
      <c r="F322" s="435"/>
      <c r="G322" s="435"/>
      <c r="H322" s="125"/>
      <c r="I322" s="125"/>
      <c r="J322" s="125"/>
      <c r="K322" s="125"/>
      <c r="L322" s="61"/>
      <c r="M322" s="764"/>
      <c r="N322" s="764"/>
      <c r="P322" s="442"/>
      <c r="R322" s="59"/>
    </row>
    <row r="323" spans="1:18" s="59" customFormat="1" ht="17.100000000000001" customHeight="1" x14ac:dyDescent="0.2">
      <c r="A323" s="2" t="s">
        <v>281</v>
      </c>
      <c r="B323" s="2"/>
      <c r="C323" s="43"/>
      <c r="D323" s="208"/>
      <c r="E323" s="98"/>
      <c r="F323" s="98"/>
      <c r="G323" s="209"/>
      <c r="H323" s="288"/>
      <c r="I323" s="288"/>
      <c r="J323" s="288"/>
      <c r="K323" s="288"/>
      <c r="L323" s="79"/>
      <c r="M323" s="468"/>
      <c r="N323" s="468"/>
      <c r="O323" s="715"/>
      <c r="P323" s="718"/>
      <c r="Q323" s="442"/>
      <c r="R323" s="99"/>
    </row>
    <row r="324" spans="1:18" ht="17.100000000000001" customHeight="1" x14ac:dyDescent="0.2">
      <c r="A324" s="374"/>
      <c r="B324" s="374"/>
      <c r="C324" s="417"/>
      <c r="G324" s="98"/>
      <c r="H324" s="436"/>
    </row>
    <row r="325" spans="1:18" ht="17.100000000000001" customHeight="1" x14ac:dyDescent="0.2">
      <c r="A325" s="437" t="s">
        <v>394</v>
      </c>
      <c r="B325" s="437" t="s">
        <v>354</v>
      </c>
      <c r="C325" s="433"/>
      <c r="D325" s="434"/>
      <c r="E325" s="435"/>
      <c r="F325" s="435"/>
      <c r="G325" s="435"/>
      <c r="H325" s="60"/>
      <c r="I325" s="60"/>
      <c r="J325" s="60"/>
      <c r="K325" s="60"/>
      <c r="L325" s="61"/>
      <c r="M325" s="764"/>
      <c r="N325" s="764"/>
    </row>
    <row r="326" spans="1:18" ht="15.75" customHeight="1" x14ac:dyDescent="0.2">
      <c r="G326" s="98"/>
    </row>
    <row r="327" spans="1:18" ht="15.75" customHeight="1" x14ac:dyDescent="0.2">
      <c r="G327" s="98"/>
    </row>
    <row r="328" spans="1:18" ht="15.75" customHeight="1" x14ac:dyDescent="0.2">
      <c r="G328" s="98"/>
    </row>
    <row r="329" spans="1:18" ht="15.75" customHeight="1" x14ac:dyDescent="0.2">
      <c r="G329" s="98"/>
    </row>
    <row r="330" spans="1:18" ht="15.75" customHeight="1" x14ac:dyDescent="0.2">
      <c r="G330" s="98"/>
    </row>
    <row r="331" spans="1:18" ht="15.75" customHeight="1" x14ac:dyDescent="0.2">
      <c r="G331" s="98"/>
    </row>
    <row r="332" spans="1:18" ht="15.75" customHeight="1" x14ac:dyDescent="0.2">
      <c r="G332" s="98"/>
    </row>
    <row r="333" spans="1:18" ht="15.75" customHeight="1" x14ac:dyDescent="0.2">
      <c r="G333" s="98"/>
    </row>
    <row r="334" spans="1:18" ht="15.75" customHeight="1" x14ac:dyDescent="0.2">
      <c r="G334" s="98"/>
    </row>
    <row r="335" spans="1:18" ht="15.75" customHeight="1" x14ac:dyDescent="0.2">
      <c r="G335" s="98"/>
    </row>
    <row r="336" spans="1:18" ht="15.75" customHeight="1" x14ac:dyDescent="0.2">
      <c r="G336" s="98"/>
    </row>
    <row r="337" spans="1:15" ht="15.75" customHeight="1" x14ac:dyDescent="0.2">
      <c r="G337" s="98"/>
    </row>
    <row r="338" spans="1:15" ht="15.75" customHeight="1" x14ac:dyDescent="0.2">
      <c r="G338" s="98"/>
      <c r="O338" s="741"/>
    </row>
    <row r="339" spans="1:15" ht="15.75" customHeight="1" x14ac:dyDescent="0.2">
      <c r="G339" s="98"/>
      <c r="O339" s="741"/>
    </row>
    <row r="340" spans="1:15" ht="15.75" customHeight="1" x14ac:dyDescent="0.2">
      <c r="G340" s="98"/>
      <c r="O340" s="741"/>
    </row>
    <row r="341" spans="1:15" ht="15.75" customHeight="1" x14ac:dyDescent="0.2">
      <c r="A341" s="99"/>
      <c r="B341" s="99"/>
      <c r="C341" s="79"/>
      <c r="D341" s="99"/>
      <c r="E341" s="79"/>
      <c r="F341" s="79"/>
      <c r="G341" s="98"/>
      <c r="O341" s="741"/>
    </row>
    <row r="342" spans="1:15" ht="15.75" customHeight="1" x14ac:dyDescent="0.2">
      <c r="A342" s="99"/>
      <c r="B342" s="99"/>
      <c r="C342" s="79"/>
      <c r="D342" s="99"/>
      <c r="E342" s="79"/>
      <c r="F342" s="79"/>
      <c r="G342" s="98"/>
      <c r="O342" s="741"/>
    </row>
    <row r="343" spans="1:15" ht="15.75" customHeight="1" x14ac:dyDescent="0.2">
      <c r="A343" s="99"/>
      <c r="B343" s="99"/>
      <c r="C343" s="79"/>
      <c r="D343" s="99"/>
      <c r="E343" s="79"/>
      <c r="F343" s="79"/>
      <c r="G343" s="98"/>
      <c r="O343" s="741"/>
    </row>
    <row r="344" spans="1:15" ht="15.75" customHeight="1" x14ac:dyDescent="0.2">
      <c r="A344" s="99"/>
      <c r="B344" s="99"/>
      <c r="C344" s="79"/>
      <c r="D344" s="99"/>
      <c r="E344" s="79"/>
      <c r="F344" s="79"/>
      <c r="G344" s="98"/>
      <c r="O344" s="741"/>
    </row>
    <row r="345" spans="1:15" ht="15.75" customHeight="1" x14ac:dyDescent="0.2">
      <c r="A345" s="99"/>
      <c r="B345" s="99"/>
      <c r="C345" s="79"/>
      <c r="D345" s="99"/>
      <c r="E345" s="79"/>
      <c r="F345" s="79"/>
      <c r="G345" s="98"/>
      <c r="O345" s="741"/>
    </row>
    <row r="346" spans="1:15" ht="15.75" customHeight="1" x14ac:dyDescent="0.2">
      <c r="A346" s="99"/>
      <c r="B346" s="99"/>
      <c r="C346" s="79"/>
      <c r="D346" s="99"/>
      <c r="E346" s="79"/>
      <c r="F346" s="79"/>
      <c r="G346" s="98"/>
      <c r="O346" s="741"/>
    </row>
    <row r="347" spans="1:15" ht="15.75" customHeight="1" x14ac:dyDescent="0.2">
      <c r="A347" s="99"/>
      <c r="B347" s="99"/>
      <c r="C347" s="79"/>
      <c r="D347" s="99"/>
      <c r="E347" s="79"/>
      <c r="F347" s="79"/>
      <c r="G347" s="98"/>
      <c r="O347" s="741"/>
    </row>
    <row r="348" spans="1:15" ht="15.75" customHeight="1" x14ac:dyDescent="0.2">
      <c r="A348" s="99"/>
      <c r="B348" s="99"/>
      <c r="C348" s="79"/>
      <c r="D348" s="99"/>
      <c r="E348" s="79"/>
      <c r="F348" s="79"/>
      <c r="G348" s="98"/>
      <c r="O348" s="741"/>
    </row>
    <row r="349" spans="1:15" ht="15.75" customHeight="1" x14ac:dyDescent="0.2">
      <c r="A349" s="99"/>
      <c r="B349" s="99"/>
      <c r="C349" s="79"/>
      <c r="D349" s="99"/>
      <c r="E349" s="79"/>
      <c r="F349" s="79"/>
      <c r="G349" s="98"/>
      <c r="O349" s="741"/>
    </row>
    <row r="350" spans="1:15" ht="15.75" customHeight="1" x14ac:dyDescent="0.2">
      <c r="A350" s="99"/>
      <c r="B350" s="99"/>
      <c r="C350" s="79"/>
      <c r="D350" s="99"/>
      <c r="E350" s="79"/>
      <c r="F350" s="79"/>
      <c r="G350" s="98"/>
      <c r="O350" s="741"/>
    </row>
    <row r="351" spans="1:15" ht="15.75" customHeight="1" x14ac:dyDescent="0.2">
      <c r="A351" s="99"/>
      <c r="B351" s="99"/>
      <c r="C351" s="79"/>
      <c r="D351" s="99"/>
      <c r="E351" s="79"/>
      <c r="F351" s="79"/>
      <c r="G351" s="98"/>
      <c r="O351" s="741"/>
    </row>
    <row r="352" spans="1:15" ht="15.75" customHeight="1" x14ac:dyDescent="0.2">
      <c r="A352" s="99"/>
      <c r="B352" s="99"/>
      <c r="C352" s="79"/>
      <c r="D352" s="99"/>
      <c r="E352" s="79"/>
      <c r="F352" s="79"/>
      <c r="G352" s="98"/>
      <c r="O352" s="741"/>
    </row>
    <row r="353" spans="1:15" ht="15.75" customHeight="1" x14ac:dyDescent="0.2">
      <c r="A353" s="99"/>
      <c r="B353" s="99"/>
      <c r="C353" s="79"/>
      <c r="D353" s="99"/>
      <c r="E353" s="79"/>
      <c r="F353" s="79"/>
      <c r="G353" s="98"/>
      <c r="O353" s="741"/>
    </row>
    <row r="354" spans="1:15" ht="15.75" customHeight="1" x14ac:dyDescent="0.2">
      <c r="A354" s="99"/>
      <c r="B354" s="99"/>
      <c r="C354" s="79"/>
      <c r="D354" s="99"/>
      <c r="E354" s="79"/>
      <c r="F354" s="79"/>
      <c r="G354" s="98"/>
      <c r="O354" s="741"/>
    </row>
    <row r="355" spans="1:15" ht="15.75" customHeight="1" x14ac:dyDescent="0.2">
      <c r="A355" s="99"/>
      <c r="B355" s="99"/>
      <c r="C355" s="79"/>
      <c r="D355" s="99"/>
      <c r="E355" s="79"/>
      <c r="F355" s="79"/>
      <c r="G355" s="98"/>
      <c r="O355" s="741"/>
    </row>
    <row r="356" spans="1:15" ht="15.75" customHeight="1" x14ac:dyDescent="0.2">
      <c r="A356" s="99"/>
      <c r="B356" s="99"/>
      <c r="C356" s="79"/>
      <c r="D356" s="99"/>
      <c r="E356" s="79"/>
      <c r="F356" s="79"/>
      <c r="G356" s="98"/>
      <c r="O356" s="741"/>
    </row>
    <row r="357" spans="1:15" ht="15.75" customHeight="1" x14ac:dyDescent="0.2">
      <c r="A357" s="99"/>
      <c r="B357" s="99"/>
      <c r="C357" s="79"/>
      <c r="D357" s="99"/>
      <c r="E357" s="79"/>
      <c r="F357" s="79"/>
      <c r="G357" s="98"/>
      <c r="O357" s="741"/>
    </row>
    <row r="358" spans="1:15" ht="15.75" customHeight="1" x14ac:dyDescent="0.2">
      <c r="A358" s="99"/>
      <c r="B358" s="99"/>
      <c r="C358" s="79"/>
      <c r="D358" s="99"/>
      <c r="E358" s="79"/>
      <c r="F358" s="79"/>
      <c r="G358" s="98"/>
      <c r="O358" s="741"/>
    </row>
    <row r="359" spans="1:15" ht="15.75" customHeight="1" x14ac:dyDescent="0.2">
      <c r="A359" s="99"/>
      <c r="B359" s="99"/>
      <c r="C359" s="79"/>
      <c r="D359" s="99"/>
      <c r="E359" s="79"/>
      <c r="F359" s="79"/>
      <c r="G359" s="98"/>
      <c r="O359" s="741"/>
    </row>
    <row r="360" spans="1:15" ht="15.75" customHeight="1" x14ac:dyDescent="0.2">
      <c r="A360" s="99"/>
      <c r="B360" s="99"/>
      <c r="C360" s="79"/>
      <c r="D360" s="99"/>
      <c r="E360" s="79"/>
      <c r="F360" s="79"/>
      <c r="G360" s="98"/>
      <c r="O360" s="741"/>
    </row>
    <row r="361" spans="1:15" ht="15.75" customHeight="1" x14ac:dyDescent="0.2">
      <c r="A361" s="99"/>
      <c r="B361" s="99"/>
      <c r="C361" s="79"/>
      <c r="D361" s="99"/>
      <c r="E361" s="79"/>
      <c r="F361" s="79"/>
      <c r="G361" s="98"/>
      <c r="O361" s="741"/>
    </row>
    <row r="362" spans="1:15" ht="15.75" customHeight="1" x14ac:dyDescent="0.2">
      <c r="A362" s="99"/>
      <c r="B362" s="99"/>
      <c r="C362" s="79"/>
      <c r="D362" s="99"/>
      <c r="E362" s="79"/>
      <c r="F362" s="79"/>
      <c r="G362" s="98"/>
      <c r="O362" s="741"/>
    </row>
    <row r="363" spans="1:15" ht="15.75" customHeight="1" x14ac:dyDescent="0.2">
      <c r="A363" s="99"/>
      <c r="B363" s="99"/>
      <c r="C363" s="79"/>
      <c r="D363" s="99"/>
      <c r="E363" s="79"/>
      <c r="F363" s="79"/>
      <c r="G363" s="98"/>
      <c r="O363" s="741"/>
    </row>
    <row r="364" spans="1:15" ht="15.75" customHeight="1" x14ac:dyDescent="0.2">
      <c r="A364" s="99"/>
      <c r="B364" s="99"/>
      <c r="C364" s="79"/>
      <c r="D364" s="99"/>
      <c r="E364" s="79"/>
      <c r="F364" s="79"/>
      <c r="G364" s="98"/>
      <c r="O364" s="741"/>
    </row>
    <row r="365" spans="1:15" ht="15.75" customHeight="1" x14ac:dyDescent="0.2">
      <c r="A365" s="99"/>
      <c r="B365" s="99"/>
      <c r="C365" s="79"/>
      <c r="D365" s="99"/>
      <c r="E365" s="79"/>
      <c r="F365" s="79"/>
      <c r="G365" s="98"/>
      <c r="O365" s="741"/>
    </row>
    <row r="366" spans="1:15" ht="15.75" customHeight="1" x14ac:dyDescent="0.2">
      <c r="A366" s="99"/>
      <c r="B366" s="99"/>
      <c r="C366" s="79"/>
      <c r="D366" s="99"/>
      <c r="E366" s="79"/>
      <c r="F366" s="79"/>
      <c r="G366" s="98"/>
      <c r="O366" s="741"/>
    </row>
    <row r="367" spans="1:15" ht="15.75" customHeight="1" x14ac:dyDescent="0.2">
      <c r="A367" s="99"/>
      <c r="B367" s="99"/>
      <c r="C367" s="79"/>
      <c r="D367" s="99"/>
      <c r="E367" s="79"/>
      <c r="F367" s="79"/>
      <c r="G367" s="98"/>
      <c r="O367" s="741"/>
    </row>
    <row r="368" spans="1:15" ht="15.75" customHeight="1" x14ac:dyDescent="0.2">
      <c r="A368" s="99"/>
      <c r="B368" s="99"/>
      <c r="C368" s="79"/>
      <c r="D368" s="99"/>
      <c r="E368" s="79"/>
      <c r="F368" s="79"/>
      <c r="G368" s="98"/>
      <c r="O368" s="741"/>
    </row>
    <row r="369" spans="1:15" ht="15.75" customHeight="1" x14ac:dyDescent="0.2">
      <c r="A369" s="99"/>
      <c r="B369" s="99"/>
      <c r="C369" s="79"/>
      <c r="D369" s="99"/>
      <c r="E369" s="79"/>
      <c r="F369" s="79"/>
      <c r="G369" s="98"/>
      <c r="O369" s="741"/>
    </row>
    <row r="370" spans="1:15" ht="15.75" customHeight="1" x14ac:dyDescent="0.2">
      <c r="A370" s="99"/>
      <c r="B370" s="99"/>
      <c r="C370" s="79"/>
      <c r="D370" s="99"/>
      <c r="E370" s="79"/>
      <c r="F370" s="79"/>
      <c r="G370" s="98"/>
      <c r="O370" s="741"/>
    </row>
    <row r="371" spans="1:15" ht="15.75" customHeight="1" x14ac:dyDescent="0.2">
      <c r="A371" s="99"/>
      <c r="B371" s="99"/>
      <c r="C371" s="79"/>
      <c r="D371" s="99"/>
      <c r="E371" s="79"/>
      <c r="F371" s="79"/>
      <c r="G371" s="98"/>
      <c r="O371" s="741"/>
    </row>
    <row r="372" spans="1:15" ht="15.75" customHeight="1" x14ac:dyDescent="0.2">
      <c r="A372" s="99"/>
      <c r="B372" s="99"/>
      <c r="C372" s="79"/>
      <c r="D372" s="99"/>
      <c r="E372" s="79"/>
      <c r="F372" s="79"/>
      <c r="G372" s="98"/>
      <c r="O372" s="741"/>
    </row>
    <row r="373" spans="1:15" ht="15.75" customHeight="1" x14ac:dyDescent="0.2">
      <c r="A373" s="99"/>
      <c r="B373" s="99"/>
      <c r="C373" s="79"/>
      <c r="D373" s="99"/>
      <c r="E373" s="79"/>
      <c r="F373" s="79"/>
      <c r="G373" s="98"/>
      <c r="O373" s="741"/>
    </row>
    <row r="374" spans="1:15" ht="15.75" customHeight="1" x14ac:dyDescent="0.2">
      <c r="A374" s="99"/>
      <c r="B374" s="99"/>
      <c r="C374" s="79"/>
      <c r="D374" s="99"/>
      <c r="E374" s="79"/>
      <c r="F374" s="79"/>
      <c r="G374" s="98"/>
      <c r="O374" s="741"/>
    </row>
    <row r="375" spans="1:15" ht="15.75" customHeight="1" x14ac:dyDescent="0.2">
      <c r="A375" s="99"/>
      <c r="B375" s="99"/>
      <c r="C375" s="79"/>
      <c r="D375" s="99"/>
      <c r="E375" s="79"/>
      <c r="F375" s="79"/>
      <c r="G375" s="98"/>
      <c r="O375" s="741"/>
    </row>
    <row r="376" spans="1:15" ht="15.75" customHeight="1" x14ac:dyDescent="0.2">
      <c r="A376" s="99"/>
      <c r="B376" s="99"/>
      <c r="C376" s="79"/>
      <c r="D376" s="99"/>
      <c r="E376" s="79"/>
      <c r="F376" s="79"/>
      <c r="G376" s="98"/>
      <c r="O376" s="741"/>
    </row>
    <row r="377" spans="1:15" ht="15.75" customHeight="1" x14ac:dyDescent="0.2">
      <c r="A377" s="99"/>
      <c r="B377" s="99"/>
      <c r="C377" s="79"/>
      <c r="D377" s="99"/>
      <c r="E377" s="79"/>
      <c r="F377" s="79"/>
      <c r="G377" s="98"/>
      <c r="O377" s="741"/>
    </row>
    <row r="378" spans="1:15" ht="15.75" customHeight="1" x14ac:dyDescent="0.2">
      <c r="A378" s="99"/>
      <c r="B378" s="99"/>
      <c r="C378" s="79"/>
      <c r="D378" s="99"/>
      <c r="E378" s="79"/>
      <c r="F378" s="79"/>
      <c r="G378" s="98"/>
      <c r="O378" s="741"/>
    </row>
    <row r="379" spans="1:15" ht="15.75" customHeight="1" x14ac:dyDescent="0.2">
      <c r="A379" s="99"/>
      <c r="B379" s="99"/>
      <c r="C379" s="79"/>
      <c r="D379" s="99"/>
      <c r="E379" s="79"/>
      <c r="F379" s="79"/>
      <c r="G379" s="98"/>
    </row>
    <row r="380" spans="1:15" ht="15.75" customHeight="1" x14ac:dyDescent="0.2">
      <c r="A380" s="99"/>
      <c r="B380" s="99"/>
      <c r="C380" s="79"/>
      <c r="D380" s="99"/>
      <c r="E380" s="79"/>
      <c r="F380" s="79"/>
      <c r="G380" s="98"/>
    </row>
    <row r="381" spans="1:15" ht="15.75" customHeight="1" x14ac:dyDescent="0.2">
      <c r="A381" s="99"/>
      <c r="B381" s="99"/>
      <c r="C381" s="79"/>
      <c r="D381" s="99"/>
      <c r="E381" s="79"/>
      <c r="F381" s="79"/>
      <c r="G381" s="98"/>
    </row>
  </sheetData>
  <mergeCells count="17">
    <mergeCell ref="B52:G52"/>
    <mergeCell ref="B186:G186"/>
    <mergeCell ref="H287:J287"/>
    <mergeCell ref="B66:G66"/>
    <mergeCell ref="B104:G104"/>
    <mergeCell ref="B242:G242"/>
    <mergeCell ref="B229:G229"/>
    <mergeCell ref="E18:J19"/>
    <mergeCell ref="B20:K20"/>
    <mergeCell ref="B21:K21"/>
    <mergeCell ref="B22:K22"/>
    <mergeCell ref="E11:J11"/>
    <mergeCell ref="E15:J15"/>
    <mergeCell ref="E12:J12"/>
    <mergeCell ref="E14:J14"/>
    <mergeCell ref="E17:J17"/>
    <mergeCell ref="E16:J16"/>
  </mergeCells>
  <printOptions horizontalCentered="1"/>
  <pageMargins left="0.23622047244094491" right="0" top="0.62992125984251968" bottom="0.6692913385826772" header="0.39370078740157483" footer="0.39370078740157483"/>
  <pageSetup paperSize="9" scale="55" fitToHeight="0" orientation="landscape" useFirstPageNumber="1" r:id="rId1"/>
  <headerFooter>
    <oddHeader>&amp;CPage &amp;P de &amp;N
Annexe A2 à la décision 2024-0589&amp;RPage &amp;P</oddHeader>
  </headerFooter>
  <rowBreaks count="6" manualBreakCount="6">
    <brk id="34" max="258" man="1"/>
    <brk id="73" max="258" man="1"/>
    <brk id="129" max="258" man="1"/>
    <brk id="203" max="258" man="1"/>
    <brk id="241" max="258" man="1"/>
    <brk id="281" max="258" man="1"/>
  </rowBreaks>
  <ignoredErrors>
    <ignoredError sqref="D132 D140 D145:D151 D126:D128 C218:D227 B64:G70 D55" numberStoredAsText="1"/>
    <ignoredError sqref="I45 H146:J147 H51"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322</vt:i4>
      </vt:variant>
    </vt:vector>
  </HeadingPairs>
  <TitlesOfParts>
    <vt:vector size="323" baseType="lpstr">
      <vt:lpstr>Annuel 2023</vt:lpstr>
      <vt:lpstr>'Annuel 2023'!OBS_CA_1112.c_ENT</vt:lpstr>
      <vt:lpstr>'Annuel 2023'!OBS_CA_1112.c_GP</vt:lpstr>
      <vt:lpstr>'Annuel 2023'!OBS_CA_1112.c_TOTAL</vt:lpstr>
      <vt:lpstr>'Annuel 2023'!OBS_CA_1112.d_ENT</vt:lpstr>
      <vt:lpstr>'Annuel 2023'!OBS_CA_1112.d_GP</vt:lpstr>
      <vt:lpstr>'Annuel 2023'!OBS_CA_1112.d_TOTAL</vt:lpstr>
      <vt:lpstr>'Annuel 2023'!OBS_CA_1112_ENT</vt:lpstr>
      <vt:lpstr>'Annuel 2023'!OBS_CA_1112_GP</vt:lpstr>
      <vt:lpstr>'Annuel 2023'!OBS_CA_1112_TOTAL</vt:lpstr>
      <vt:lpstr>OBS_CA_1116.IP_ENT</vt:lpstr>
      <vt:lpstr>'Annuel 2023'!OBS_CA_1316.abc_ENT</vt:lpstr>
      <vt:lpstr>'Annuel 2023'!OBS_CA_1316.abc_GP</vt:lpstr>
      <vt:lpstr>'Annuel 2023'!OBS_CA_1316.abc_TOTAL</vt:lpstr>
      <vt:lpstr>'Annuel 2023'!OBS_CA_1316.d_ENT</vt:lpstr>
      <vt:lpstr>'Annuel 2023'!OBS_CA_1316.d_GP</vt:lpstr>
      <vt:lpstr>'Annuel 2023'!OBS_CA_1316.d_TOTAL</vt:lpstr>
      <vt:lpstr>'Annuel 2023'!OBS_CA_1316_ENT</vt:lpstr>
      <vt:lpstr>'Annuel 2023'!OBS_CA_1316_GP</vt:lpstr>
      <vt:lpstr>'Annuel 2023'!OBS_CA_1316_TOTAL</vt:lpstr>
      <vt:lpstr>OBS_CA_23</vt:lpstr>
      <vt:lpstr>'Annuel 2023'!OBS_CA_23.b.4_ENT</vt:lpstr>
      <vt:lpstr>'Annuel 2023'!OBS_CA_23.b.4_GP</vt:lpstr>
      <vt:lpstr>'Annuel 2023'!OBS_CA_23.b.4_TOTAL</vt:lpstr>
      <vt:lpstr>'Annuel 2023'!OBS_CA_23.b_ENT</vt:lpstr>
      <vt:lpstr>'Annuel 2023'!OBS_CA_23.b_GP</vt:lpstr>
      <vt:lpstr>'Annuel 2023'!OBS_CA_23.b_TOTAL</vt:lpstr>
      <vt:lpstr>OBS_CA_23.GEN_ENT</vt:lpstr>
      <vt:lpstr>OBS_CA_23.HQ_ENT</vt:lpstr>
      <vt:lpstr>OBS_CA_23_ENT</vt:lpstr>
      <vt:lpstr>OBS_CA_23_GP</vt:lpstr>
      <vt:lpstr>'Annuel 2023'!OBS_CA_24_ENT</vt:lpstr>
      <vt:lpstr>'Annuel 2023'!OBS_CA_24_GP</vt:lpstr>
      <vt:lpstr>'Annuel 2023'!OBS_CA_24_TOTAL</vt:lpstr>
      <vt:lpstr>'Annuel 2023'!OBS_CA_26.a.1_TOTAL</vt:lpstr>
      <vt:lpstr>'Annuel 2023'!OBS_CA_26.a.2_TOTAL</vt:lpstr>
      <vt:lpstr>'Annuel 2023'!OBS_CA_26.a.3_TOTAL</vt:lpstr>
      <vt:lpstr>'Annuel 2023'!OBS_CA_26.a_TOTAL</vt:lpstr>
      <vt:lpstr>'Annuel 2023'!OBS_CA_26.b_TOTAL</vt:lpstr>
      <vt:lpstr>'Annuel 2023'!OBS_CA_31.3_ENT</vt:lpstr>
      <vt:lpstr>'Annuel 2023'!OBS_CA_31.3_GP</vt:lpstr>
      <vt:lpstr>'Annuel 2023'!OBS_CA_31.3_TOTAL</vt:lpstr>
      <vt:lpstr>'Annuel 2023'!OBS_CA_3152.a.1_ENT</vt:lpstr>
      <vt:lpstr>'Annuel 2023'!OBS_CA_3152.a.1_TOTAL</vt:lpstr>
      <vt:lpstr>'Annuel 2023'!OBS_CA_3152.a.2_ENT</vt:lpstr>
      <vt:lpstr>'Annuel 2023'!OBS_CA_3152.a.2_GP</vt:lpstr>
      <vt:lpstr>'Annuel 2023'!OBS_CA_3152.a.2_TOTAL</vt:lpstr>
      <vt:lpstr>'Annuel 2023'!OBS_CA_3152.a.45_ENT</vt:lpstr>
      <vt:lpstr>'Annuel 2023'!OBS_CA_3152.a.45_GP</vt:lpstr>
      <vt:lpstr>'Annuel 2023'!OBS_CA_3152.a.45_TOTAL</vt:lpstr>
      <vt:lpstr>'Annuel 2023'!OBS_CA_3152.a1_GP</vt:lpstr>
      <vt:lpstr>'Annuel 2023'!OBS_CA_3152.b.2_TOTAL</vt:lpstr>
      <vt:lpstr>'Annuel 2023'!OBS_CA_3152.b_TOTAL</vt:lpstr>
      <vt:lpstr>'Annuel 2023'!OBS_CA_3152.CONT_ENT</vt:lpstr>
      <vt:lpstr>'Annuel 2023'!OBS_CA_3152.CONT_GP</vt:lpstr>
      <vt:lpstr>'Annuel 2023'!OBS_CA_3152.CONT_TOTAL</vt:lpstr>
      <vt:lpstr>'Annuel 2023'!OBS_CA_3152_ENT</vt:lpstr>
      <vt:lpstr>'Annuel 2023'!OBS_CA_3152_GP</vt:lpstr>
      <vt:lpstr>'Annuel 2023'!OBS_CA_3152_TOTAL</vt:lpstr>
      <vt:lpstr>'Annuel 2023'!OBS_CA_32_TOTAL</vt:lpstr>
      <vt:lpstr>'Annuel 2023'!OBS_CA_4144.F_ENT</vt:lpstr>
      <vt:lpstr>'Annuel 2023'!OBS_CA_4144.F_GP</vt:lpstr>
      <vt:lpstr>'Annuel 2023'!OBS_CA_4144.F_TOTAL</vt:lpstr>
      <vt:lpstr>'Annuel 2023'!OBS_CA_4144.M_ENT</vt:lpstr>
      <vt:lpstr>'Annuel 2023'!OBS_CA_4144.M_GP</vt:lpstr>
      <vt:lpstr>'Annuel 2023'!OBS_CA_4144.M_TOTAL</vt:lpstr>
      <vt:lpstr>'Annuel 2023'!OBS_CA_4161.F_ENT</vt:lpstr>
      <vt:lpstr>'Annuel 2023'!OBS_CA_4161.F_GP</vt:lpstr>
      <vt:lpstr>'Annuel 2023'!OBS_CA_4161.F_TOTAL</vt:lpstr>
      <vt:lpstr>'Annuel 2023'!OBS_CA_4161.M_ENT</vt:lpstr>
      <vt:lpstr>'Annuel 2023'!OBS_CA_4161.M_GP</vt:lpstr>
      <vt:lpstr>'Annuel 2023'!OBS_CA_4161.M_TOTAL</vt:lpstr>
      <vt:lpstr>'Annuel 2023'!OBS_CA_45.a_TOTAL</vt:lpstr>
      <vt:lpstr>'Annuel 2023'!OBS_CA_45.M_ENT</vt:lpstr>
      <vt:lpstr>'Annuel 2023'!OBS_CA_45.M_GP</vt:lpstr>
      <vt:lpstr>'Annuel 2023'!OBS_CA_45AM_TOTAL</vt:lpstr>
      <vt:lpstr>OBS_CA_5152.abc_OPE</vt:lpstr>
      <vt:lpstr>OBS_CA_5152.Cu_OPE</vt:lpstr>
      <vt:lpstr>OBS_CA_5152.FO.a_OPE</vt:lpstr>
      <vt:lpstr>OBS_CA_5152.FttE.a_OPE</vt:lpstr>
      <vt:lpstr>OBS_CA_5152.FttO.a_OPE</vt:lpstr>
      <vt:lpstr>OBS_CA_5152.FttO.p_OPE</vt:lpstr>
      <vt:lpstr>OBS_CA_5152.HSC_OPE</vt:lpstr>
      <vt:lpstr>OBS_CA_5152.xdsl_OPE</vt:lpstr>
      <vt:lpstr>'Annuel 2023'!OBS_CA_5152_ENT</vt:lpstr>
      <vt:lpstr>'Annuel 2023'!OBS_CA_5152_OPE</vt:lpstr>
      <vt:lpstr>'Annuel 2023'!OBS_CA_61.A_TOTAL</vt:lpstr>
      <vt:lpstr>'Annuel 2023'!OBS_CA_61.F_ENT</vt:lpstr>
      <vt:lpstr>'Annuel 2023'!OBS_CA_61.F_GP</vt:lpstr>
      <vt:lpstr>'Annuel 2023'!OBS_CA_61.F_TOTAL</vt:lpstr>
      <vt:lpstr>'Annuel 2023'!OBS_CA_61.M_ENT</vt:lpstr>
      <vt:lpstr>'Annuel 2023'!OBS_CA_61.M_GP</vt:lpstr>
      <vt:lpstr>'Annuel 2023'!OBS_CA_61.M_TOTAL</vt:lpstr>
      <vt:lpstr>'Annuel 2023'!OBS_CA_63_ENT</vt:lpstr>
      <vt:lpstr>'Annuel 2023'!OBS_CA_63_GP</vt:lpstr>
      <vt:lpstr>'Annuel 2023'!OBS_CA_63_TOTAL</vt:lpstr>
      <vt:lpstr>'Annuel 2023'!OBS_CA_64.F_ENT</vt:lpstr>
      <vt:lpstr>'Annuel 2023'!OBS_CA_64.F_GP</vt:lpstr>
      <vt:lpstr>'Annuel 2023'!OBS_CA_64.F_TOTAL</vt:lpstr>
      <vt:lpstr>'Annuel 2023'!OBS_CA_64.M_ENT</vt:lpstr>
      <vt:lpstr>'Annuel 2023'!OBS_CA_64.M_GP</vt:lpstr>
      <vt:lpstr>'Annuel 2023'!OBS_CA_64.M_TOTAL</vt:lpstr>
      <vt:lpstr>OBS_CA_73_TOTAL</vt:lpstr>
      <vt:lpstr>OBS_CA_7377_TOTAL</vt:lpstr>
      <vt:lpstr>OBS_CA_74_TOTAL</vt:lpstr>
      <vt:lpstr>OBS_CA_75_TOTAL</vt:lpstr>
      <vt:lpstr>OBS_CA_76_TOTAL</vt:lpstr>
      <vt:lpstr>OBS_CA_77_TOTAL</vt:lpstr>
      <vt:lpstr>'Annuel 2023'!OBS_CA_81.abc.1_TOTAL</vt:lpstr>
      <vt:lpstr>'Annuel 2023'!OBS_CA_81.d_TOTAL</vt:lpstr>
      <vt:lpstr>'Annuel 2023'!OBS_CA_81.f_TOTAL</vt:lpstr>
      <vt:lpstr>'Annuel 2023'!OBS_CA_81.g_TOTAL</vt:lpstr>
      <vt:lpstr>'Annuel 2023'!OBS_CA_81.i_TOTAL</vt:lpstr>
      <vt:lpstr>'Annuel 2023'!OBS_CA_81_TOTAL</vt:lpstr>
      <vt:lpstr>'Annuel 2023'!OBS_CA_8182_TOTAL</vt:lpstr>
      <vt:lpstr>'Annuel 2023'!OBS_CA_8183_TOTAL</vt:lpstr>
      <vt:lpstr>'Annuel 2023'!OBS_CA_82_TOTAL</vt:lpstr>
      <vt:lpstr>'Annuel 2023'!OBS_CA_83_TOTAL</vt:lpstr>
      <vt:lpstr>OBS_CA_85.ab_TOTAL</vt:lpstr>
      <vt:lpstr>'Annuel 2023'!OBS_CA_85.c_TOTAL</vt:lpstr>
      <vt:lpstr>'Annuel 2023'!OBS_CA_85_TOTAL</vt:lpstr>
      <vt:lpstr>'Annuel 2023'!OBS_CA_86_TOTAL</vt:lpstr>
      <vt:lpstr>OBS_CA_90.a.AUT_TOTAL</vt:lpstr>
      <vt:lpstr>OBS_CA_90.a.Cu_TOTAL</vt:lpstr>
      <vt:lpstr>OBS_CA_90.a.FO_TOTAL</vt:lpstr>
      <vt:lpstr>OBS_CA_90.a_TOTAL</vt:lpstr>
      <vt:lpstr>OBS_CA_91.AUT_TOTAL</vt:lpstr>
      <vt:lpstr>OBS_CA_91.COFI_TOTAL</vt:lpstr>
      <vt:lpstr>OBS_CA_91.FttE.p_TOTAL</vt:lpstr>
      <vt:lpstr>OBS_CA_91.FttH.p_TOTAL</vt:lpstr>
      <vt:lpstr>OBS_CA_91.FttHp.p_TOTAL</vt:lpstr>
      <vt:lpstr>OBS_CA_91.p_TOTAL</vt:lpstr>
      <vt:lpstr>OBS_CH_AUT_TOTAL</vt:lpstr>
      <vt:lpstr>OBS_CH_E_TOTAL</vt:lpstr>
      <vt:lpstr>OBS_CH_F_TOTAL</vt:lpstr>
      <vt:lpstr>OBS_CH_M_TOTAL</vt:lpstr>
      <vt:lpstr>'Annuel 2023'!OBS_CHENQ_MAIL_OPERATEUR</vt:lpstr>
      <vt:lpstr>'Annuel 2023'!OBS_CHENQ_NOM_INTERLOCUTEUR</vt:lpstr>
      <vt:lpstr>'Annuel 2023'!OBS_CHENQ_PRENOM_INTERLOCUTEUR</vt:lpstr>
      <vt:lpstr>OBS_PA_11.4.5_ENT</vt:lpstr>
      <vt:lpstr>OBS_PA_11.4.5_GP</vt:lpstr>
      <vt:lpstr>OBS_PA_11.4.5_TOTAL</vt:lpstr>
      <vt:lpstr>'Annuel 2023'!OBS_PA_11.a_ENT</vt:lpstr>
      <vt:lpstr>'Annuel 2023'!OBS_PA_11.a_GP</vt:lpstr>
      <vt:lpstr>'Annuel 2023'!OBS_PA_11.a_TOTAL</vt:lpstr>
      <vt:lpstr>'Annuel 2023'!OBS_PA_11.abc.1_ENT</vt:lpstr>
      <vt:lpstr>'Annuel 2023'!OBS_PA_11.abc.1_GP</vt:lpstr>
      <vt:lpstr>'Annuel 2023'!OBS_PA_11.abc.1_TOTAL</vt:lpstr>
      <vt:lpstr>'Annuel 2023'!OBS_PA_11.abc_ENT</vt:lpstr>
      <vt:lpstr>'Annuel 2023'!OBS_PA_11.abc_GP</vt:lpstr>
      <vt:lpstr>'Annuel 2023'!OBS_PA_11.abc_TOTAL</vt:lpstr>
      <vt:lpstr>'Annuel 2023'!OBS_PA_11.b_ENT</vt:lpstr>
      <vt:lpstr>'Annuel 2023'!OBS_PA_11.b_GP</vt:lpstr>
      <vt:lpstr>'Annuel 2023'!OBS_PA_11.b_TOTAL</vt:lpstr>
      <vt:lpstr>'Annuel 2023'!OBS_PA_11.d.1_ENT</vt:lpstr>
      <vt:lpstr>'Annuel 2023'!OBS_PA_11.d.1_GP</vt:lpstr>
      <vt:lpstr>'Annuel 2023'!OBS_PA_11.d.1_TOTAL</vt:lpstr>
      <vt:lpstr>'Annuel 2023'!OBS_PA_11.d_ENT</vt:lpstr>
      <vt:lpstr>'Annuel 2023'!OBS_PA_11.d_GP</vt:lpstr>
      <vt:lpstr>'Annuel 2023'!OBS_PA_11.d_TOTAL</vt:lpstr>
      <vt:lpstr>'Annuel 2023'!OBS_PA_11.e_ENT</vt:lpstr>
      <vt:lpstr>'Annuel 2023'!OBS_PA_11.e_GP</vt:lpstr>
      <vt:lpstr>'Annuel 2023'!OBS_PA_11.e_TOTAL</vt:lpstr>
      <vt:lpstr>'Annuel 2023'!OBS_PA_11.f_ENT</vt:lpstr>
      <vt:lpstr>'Annuel 2023'!OBS_PA_11.f_GP</vt:lpstr>
      <vt:lpstr>'Annuel 2023'!OBS_PA_11.f_TOTAL</vt:lpstr>
      <vt:lpstr>OBS_PA_11.IP_ENT</vt:lpstr>
      <vt:lpstr>'Annuel 2023'!OBS_PA_11.j_ENT</vt:lpstr>
      <vt:lpstr>'Annuel 2023'!OBS_PA_11.j_GP</vt:lpstr>
      <vt:lpstr>'Annuel 2023'!OBS_PA_11.j_TOTAL</vt:lpstr>
      <vt:lpstr>'Annuel 2023'!OBS_PA_11_ENT</vt:lpstr>
      <vt:lpstr>'Annuel 2023'!OBS_PA_11_GP</vt:lpstr>
      <vt:lpstr>'Annuel 2023'!OBS_PA_11_TOTAL</vt:lpstr>
      <vt:lpstr>OBS_PA_23</vt:lpstr>
      <vt:lpstr>OBS_PA_23.b.4.4_ENT</vt:lpstr>
      <vt:lpstr>OBS_PA_23.b.4.4_GP</vt:lpstr>
      <vt:lpstr>OBS_PA_23.b.4.FO_ENT</vt:lpstr>
      <vt:lpstr>OBS_PA_23.b.4.FO_GP</vt:lpstr>
      <vt:lpstr>OBS_PA_23.b.4.FO_TOTAL</vt:lpstr>
      <vt:lpstr>'Annuel 2023'!OBS_PA_23.b.4_ENT</vt:lpstr>
      <vt:lpstr>'Annuel 2023'!OBS_PA_23.b.4_GP</vt:lpstr>
      <vt:lpstr>'Annuel 2023'!OBS_PA_23.b.4_TOTAL</vt:lpstr>
      <vt:lpstr>'Annuel 2023'!OBS_PA_23.b_ENT</vt:lpstr>
      <vt:lpstr>'Annuel 2023'!OBS_PA_23.b_GP</vt:lpstr>
      <vt:lpstr>'Annuel 2023'!OBS_PA_23.b_TOTAL</vt:lpstr>
      <vt:lpstr>OBS_PA_23.b4.4_TOTAL</vt:lpstr>
      <vt:lpstr>OBS_PA_23_ENT</vt:lpstr>
      <vt:lpstr>OBS_PA_23_GP</vt:lpstr>
      <vt:lpstr>'Annuel 2023'!OBS_PA_32_TOTAL</vt:lpstr>
      <vt:lpstr>'Annuel 2023'!OBS_PA_5152.abc_ENT</vt:lpstr>
      <vt:lpstr>'Annuel 2023'!OBS_PA_5152.abc_OPE</vt:lpstr>
      <vt:lpstr>OBS_PA_5152.ADSL_ENT</vt:lpstr>
      <vt:lpstr>OBS_PA_5152.AUT_ENT</vt:lpstr>
      <vt:lpstr>'Annuel 2023'!OBS_PA_5152.Cu_ENT</vt:lpstr>
      <vt:lpstr>'Annuel 2023'!OBS_PA_5152.Cu_OPE</vt:lpstr>
      <vt:lpstr>OBS_PA_5152.FO.a_OPE</vt:lpstr>
      <vt:lpstr>'Annuel 2023'!OBS_PA_5152.FO_ENT</vt:lpstr>
      <vt:lpstr>OBS_PA_5152.FttE.a_OPE</vt:lpstr>
      <vt:lpstr>OBS_PA_5152.FttE_ENT</vt:lpstr>
      <vt:lpstr>OBS_PA_5152.FttH_ENT</vt:lpstr>
      <vt:lpstr>OBS_PA_5152.FttHp_ENT</vt:lpstr>
      <vt:lpstr>OBS_PA_5152.FttO.a_OPE</vt:lpstr>
      <vt:lpstr>OBS_PA_5152.FttO.p_OPE</vt:lpstr>
      <vt:lpstr>OBS_PA_5152.FttO_ENT</vt:lpstr>
      <vt:lpstr>OBS_PA_5152.SDSL_ENT</vt:lpstr>
      <vt:lpstr>OBS_PA_5152.SI_ENT</vt:lpstr>
      <vt:lpstr>'Annuel 2023'!OBS_PA_5152.xdsl_OPE</vt:lpstr>
      <vt:lpstr>'Annuel 2023'!OBS_PA_5152_ENT</vt:lpstr>
      <vt:lpstr>'Annuel 2023'!OBS_PA_5152_OPE</vt:lpstr>
      <vt:lpstr>'Annuel 2023'!OBS_PA_81.abc.1_TOTAL</vt:lpstr>
      <vt:lpstr>'Annuel 2023'!OBS_PA_85_TOTAL</vt:lpstr>
      <vt:lpstr>OBS_PA_90.a.AUT_TOTAL</vt:lpstr>
      <vt:lpstr>OBS_PA_90.a.Cu_TOTAL</vt:lpstr>
      <vt:lpstr>OBS_PA_90.a.FO_TOTAL</vt:lpstr>
      <vt:lpstr>OBS_PA_90.a_TOTAL</vt:lpstr>
      <vt:lpstr>OBS_PA_91.COFI_TOTAL</vt:lpstr>
      <vt:lpstr>OBS_PA_91.FttE.p_TOTAL</vt:lpstr>
      <vt:lpstr>OBS_PA_91.FttH.p_TOTAL</vt:lpstr>
      <vt:lpstr>OBS_PA_91.FttHp.p_TOTAL</vt:lpstr>
      <vt:lpstr>OBS_PA_91.p_TOTAL</vt:lpstr>
      <vt:lpstr>'Annuel 2023'!OBS_VO_1316.abc_ENT</vt:lpstr>
      <vt:lpstr>'Annuel 2023'!OBS_VO_1316.abc_GP</vt:lpstr>
      <vt:lpstr>'Annuel 2023'!OBS_VO_1316.abc_TOTAL</vt:lpstr>
      <vt:lpstr>'Annuel 2023'!OBS_VO_1316.d_ENT</vt:lpstr>
      <vt:lpstr>'Annuel 2023'!OBS_VO_1316.d_GP</vt:lpstr>
      <vt:lpstr>'Annuel 2023'!OBS_VO_1316.d_TOTAL</vt:lpstr>
      <vt:lpstr>OBS_VO_1316.IP_ENT</vt:lpstr>
      <vt:lpstr>'Annuel 2023'!OBS_VO_1316_ENT</vt:lpstr>
      <vt:lpstr>'Annuel 2023'!OBS_VO_1316_GP</vt:lpstr>
      <vt:lpstr>'Annuel 2023'!OBS_VO_1316_TOTAL</vt:lpstr>
      <vt:lpstr>'Annuel 2023'!OBS_VO_31.11_ENT</vt:lpstr>
      <vt:lpstr>'Annuel 2023'!OBS_VO_31.11_GP</vt:lpstr>
      <vt:lpstr>'Annuel 2023'!OBS_VO_31.11_TOTAL</vt:lpstr>
      <vt:lpstr>OBS_VO_31.15_ENT</vt:lpstr>
      <vt:lpstr>OBS_VO_31.15_GP</vt:lpstr>
      <vt:lpstr>OBS_VO_31.15_TOTAL</vt:lpstr>
      <vt:lpstr>'Annuel 2023'!OBS_VO_31.2_ENT</vt:lpstr>
      <vt:lpstr>'Annuel 2023'!OBS_VO_31.2_GP</vt:lpstr>
      <vt:lpstr>'Annuel 2023'!OBS_VO_31.2_TOTAL</vt:lpstr>
      <vt:lpstr>'Annuel 2023'!OBS_VO_31.3_ENT</vt:lpstr>
      <vt:lpstr>'Annuel 2023'!OBS_VO_31.3_GP</vt:lpstr>
      <vt:lpstr>'Annuel 2023'!OBS_VO_31.3_TOTAL</vt:lpstr>
      <vt:lpstr>OBS_VO_31.4G_ENT</vt:lpstr>
      <vt:lpstr>OBS_VO_31.4G_GP</vt:lpstr>
      <vt:lpstr>OBS_VO_31.4G_TOTAL</vt:lpstr>
      <vt:lpstr>'Annuel 2023'!OBS_VO_31.a_ENT</vt:lpstr>
      <vt:lpstr>'Annuel 2023'!OBS_VO_31.a_GP</vt:lpstr>
      <vt:lpstr>'Annuel 2023'!OBS_VO_31.a_TOTAL</vt:lpstr>
      <vt:lpstr>'Annuel 2023'!OBS_VO_31.b_TOTAL</vt:lpstr>
      <vt:lpstr>'Annuel 2023'!OBS_VO_31.w_ENT</vt:lpstr>
      <vt:lpstr>'Annuel 2023'!OBS_VO_31.w_GP</vt:lpstr>
      <vt:lpstr>'Annuel 2023'!OBS_VO_31.w_TOTAL</vt:lpstr>
      <vt:lpstr>'Annuel 2023'!OBS_VO_31_ENT</vt:lpstr>
      <vt:lpstr>'Annuel 2023'!OBS_VO_31_GP</vt:lpstr>
      <vt:lpstr>'Annuel 2023'!OBS_VO_31_TOTAL</vt:lpstr>
      <vt:lpstr>'Annuel 2023'!OBS_VO_32_TOTAL</vt:lpstr>
      <vt:lpstr>'Annuel 2023'!OBS_VO_41.F_TOTAL</vt:lpstr>
      <vt:lpstr>'Annuel 2023'!OBS_VO_41.M_TOTAL</vt:lpstr>
      <vt:lpstr>'Annuel 2023'!OBS_VO_4144.F_TOTAL</vt:lpstr>
      <vt:lpstr>'Annuel 2023'!OBS_VO_4144.M_TOTAL</vt:lpstr>
      <vt:lpstr>'Annuel 2023'!OBS_VO_4144.NAP.F_TOTAL</vt:lpstr>
      <vt:lpstr>'Annuel 2023'!OBS_VO_4144.NAP.M_TOTAL</vt:lpstr>
      <vt:lpstr>'Annuel 2023'!OBS_VO_4161.F_TOTAL</vt:lpstr>
      <vt:lpstr>'Annuel 2023'!OBS_VO_4161.M_TOTAL</vt:lpstr>
      <vt:lpstr>'Annuel 2023'!OBS_VO_4161.NAP.F_TOTAL</vt:lpstr>
      <vt:lpstr>'Annuel 2023'!OBS_VO_4161.NAP.M_TOTAL</vt:lpstr>
      <vt:lpstr>'Annuel 2023'!OBS_VO_42.F_TOTAL</vt:lpstr>
      <vt:lpstr>'Annuel 2023'!OBS_VO_42.M_TOTAL</vt:lpstr>
      <vt:lpstr>'Annuel 2023'!OBS_VO_43.a.F_TOTAL</vt:lpstr>
      <vt:lpstr>'Annuel 2023'!OBS_VO_43.a.M_TOTAL</vt:lpstr>
      <vt:lpstr>'Annuel 2023'!OBS_VO_45AM_TOTAL</vt:lpstr>
      <vt:lpstr>'Annuel 2023'!OBS_VO_52.g.1_ENT</vt:lpstr>
      <vt:lpstr>'Annuel 2023'!OBS_VO_52.g.1_GP</vt:lpstr>
      <vt:lpstr>'Annuel 2023'!OBS_VO_52.g.1_TOTAL</vt:lpstr>
      <vt:lpstr>'Annuel 2023'!OBS_VO_52.g.1a_ENT</vt:lpstr>
      <vt:lpstr>'Annuel 2023'!OBS_VO_52.g.1a_GP</vt:lpstr>
      <vt:lpstr>'Annuel 2023'!OBS_VO_52.g.1a_TOTAL</vt:lpstr>
      <vt:lpstr>'Annuel 2023'!OBS_VO_52.g.1b_TOTAL</vt:lpstr>
      <vt:lpstr>'Annuel 2023'!OBS_VO_52.g.1RO_ENT</vt:lpstr>
      <vt:lpstr>'Annuel 2023'!OBS_VO_52.g.1RO_GP</vt:lpstr>
      <vt:lpstr>'Annuel 2023'!OBS_VO_52.g.1RO_TOTAL</vt:lpstr>
      <vt:lpstr>'Annuel 2023'!OBS_VO_52.g.2_ENT</vt:lpstr>
      <vt:lpstr>'Annuel 2023'!OBS_VO_52.g.2_GP</vt:lpstr>
      <vt:lpstr>'Annuel 2023'!OBS_VO_52.g.2_TOTAL</vt:lpstr>
      <vt:lpstr>'Annuel 2023'!OBS_VO_52.g_ENT</vt:lpstr>
      <vt:lpstr>'Annuel 2023'!OBS_VO_52.g_GP</vt:lpstr>
      <vt:lpstr>'Annuel 2023'!OBS_VO_52.g_TOTAL</vt:lpstr>
      <vt:lpstr>OBS_VO_52.h.4G_ENT</vt:lpstr>
      <vt:lpstr>OBS_VO_52.h.4G_GP</vt:lpstr>
      <vt:lpstr>OBS_VO_52.h.4G_TOTAL</vt:lpstr>
      <vt:lpstr>OBS_VO_52.h.5G_ENT</vt:lpstr>
      <vt:lpstr>OBS_VO_52.h.5G_GP</vt:lpstr>
      <vt:lpstr>OBS_VO_52.h.5G_TOTAL</vt:lpstr>
      <vt:lpstr>'Annuel 2023'!OBS_VO_52.h.a_ENT</vt:lpstr>
      <vt:lpstr>'Annuel 2023'!OBS_VO_52.h.a_GP</vt:lpstr>
      <vt:lpstr>'Annuel 2023'!OBS_VO_52.h.a_TOTAL</vt:lpstr>
      <vt:lpstr>OBS_VO_52.h.a2_ENT</vt:lpstr>
      <vt:lpstr>OBS_VO_52.h.a2_GP</vt:lpstr>
      <vt:lpstr>OBS_VO_52.h.a2_TOTAL</vt:lpstr>
      <vt:lpstr>'Annuel 2023'!OBS_VO_52.h.b_TOTAL</vt:lpstr>
      <vt:lpstr>'Annuel 2023'!OBS_VO_52.h.RO_ENT</vt:lpstr>
      <vt:lpstr>'Annuel 2023'!OBS_VO_52.h.RO_GP</vt:lpstr>
      <vt:lpstr>'Annuel 2023'!OBS_VO_52.h.RO_TOTAL</vt:lpstr>
      <vt:lpstr>'Annuel 2023'!OBS_VO_52.h_ENT</vt:lpstr>
      <vt:lpstr>'Annuel 2023'!OBS_VO_52.h_GP</vt:lpstr>
      <vt:lpstr>'Annuel 2023'!OBS_VO_52.h_TOTAL</vt:lpstr>
      <vt:lpstr>'Annuel 2023'!OBS_VO_61.NAP.AT_TOTAL</vt:lpstr>
      <vt:lpstr>'Annuel 2023'!OBS_VO_81.d_TOTAL</vt:lpstr>
      <vt:lpstr>'Annuel 2023'!OBS_VO_81.f_TOTAL</vt:lpstr>
      <vt:lpstr>'Annuel 2023'!OBS_VO_81.g_TOTAL</vt:lpstr>
      <vt:lpstr>'Annuel 2023'!OBS_VO_81.i_TOTAL</vt:lpstr>
      <vt:lpstr>'Annuel 2023'!OBS_VO_81_TOTAL</vt:lpstr>
      <vt:lpstr>'Annuel 2023'!OBS_VO_8182_TOTAL</vt:lpstr>
      <vt:lpstr>'Annuel 2023'!OBS_VO_8183_TOTAL</vt:lpstr>
      <vt:lpstr>'Annuel 2023'!OBS_VO_82_TOTAL</vt:lpstr>
      <vt:lpstr>'Annuel 2023'!OBS_VO_83.Data_TOTAL</vt:lpstr>
      <vt:lpstr>'Annuel 2023'!OBS_VO_83.SMS_TOTAL</vt:lpstr>
      <vt:lpstr>'Annuel 2023'!OBS_VO_83_TOTAL</vt:lpstr>
      <vt:lpstr>'Annuel 2023'!OBS_VO_86.Data_TOTAL</vt:lpstr>
      <vt:lpstr>'Annuel 2023'!OBS_VO_86.SMS_TOTAL</vt:lpstr>
      <vt:lpstr>'Annuel 2023'!OBS_VO_86_TOTAL</vt:lpstr>
      <vt:lpstr>'Annuel 2023'!OPE_OBS_ID</vt:lpstr>
      <vt:lpstr>'Annuel 2023'!Zone_d_impression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VIDAL Christian</dc:creator>
  <cp:lastModifiedBy>OLIVIER Geraldine</cp:lastModifiedBy>
  <cp:lastPrinted>2022-02-01T15:16:11Z</cp:lastPrinted>
  <dcterms:created xsi:type="dcterms:W3CDTF">2019-01-09T08:59:40Z</dcterms:created>
  <dcterms:modified xsi:type="dcterms:W3CDTF">2024-03-27T17:15:38Z</dcterms:modified>
</cp:coreProperties>
</file>