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octobre 2015" sheetId="1" r:id="rId1"/>
  </sheets>
  <externalReferences>
    <externalReference r:id="rId4"/>
  </externalReferences>
  <definedNames>
    <definedName name="Data1_CA_31">'[1]Data1'!#REF!</definedName>
    <definedName name="Data1_VO_1314">'[1]Data1'!#REF!</definedName>
    <definedName name="Data1_VO_31.3">'[1]Data1'!#REF!</definedName>
    <definedName name="_xlnm.Print_Titles" localSheetId="0">'octobre 2015'!$A:$C,'octobre 2015'!$1:$2</definedName>
    <definedName name="nb_trim">'[1]Parametres'!$A$27</definedName>
    <definedName name="_xlnm.Print_Area" localSheetId="0">'octobre 2015'!$A$1:$BO$146</definedName>
  </definedNames>
  <calcPr fullCalcOnLoad="1"/>
</workbook>
</file>

<file path=xl/comments1.xml><?xml version="1.0" encoding="utf-8"?>
<comments xmlns="http://schemas.openxmlformats.org/spreadsheetml/2006/main">
  <authors>
    <author>Christian VIDAL</author>
  </authors>
  <commentList>
    <comment ref="AQ12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rFont val="Tahoma"/>
            <family val="2"/>
          </rPr>
          <t xml:space="preserve">
</t>
        </r>
        <r>
          <rPr>
            <sz val="8"/>
            <rFont val="Tahoma"/>
            <family val="2"/>
          </rPr>
          <t xml:space="preserve">
</t>
        </r>
      </text>
    </comment>
    <comment ref="AQ11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rFont val="Tahoma"/>
            <family val="2"/>
          </rPr>
          <t xml:space="preserve">
</t>
        </r>
      </text>
    </comment>
    <comment ref="B125" authorId="0">
      <text>
        <r>
          <rPr>
            <sz val="8"/>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t>
        </r>
      </text>
    </comment>
  </commentList>
</comments>
</file>

<file path=xl/sharedStrings.xml><?xml version="1.0" encoding="utf-8"?>
<sst xmlns="http://schemas.openxmlformats.org/spreadsheetml/2006/main" count="642" uniqueCount="212">
  <si>
    <t>Trimestriel</t>
  </si>
  <si>
    <t>Année 2000</t>
  </si>
  <si>
    <t>Année 2001</t>
  </si>
  <si>
    <t>Année 2002</t>
  </si>
  <si>
    <t>Année 2003</t>
  </si>
  <si>
    <t>Année 2004</t>
  </si>
  <si>
    <t>Année 2005</t>
  </si>
  <si>
    <t>Année 2006</t>
  </si>
  <si>
    <t>Année 2007</t>
  </si>
  <si>
    <t>Année 2008</t>
  </si>
  <si>
    <t>Année 2009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</si>
  <si>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</si>
  <si>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</si>
  <si>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</si>
  <si>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</si>
  <si>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</si>
  <si>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</si>
  <si>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</si>
  <si>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</si>
  <si>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</si>
  <si>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</si>
  <si>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</si>
  <si>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</si>
  <si>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</si>
  <si>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</si>
  <si>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</si>
  <si>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</si>
  <si>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</si>
  <si>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</si>
  <si>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</si>
  <si>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</si>
  <si>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</si>
  <si>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</si>
  <si>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</si>
  <si>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</si>
  <si>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</si>
  <si>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</si>
  <si>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</si>
  <si>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</si>
  <si>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</si>
  <si>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</si>
  <si>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</si>
  <si>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</si>
  <si>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</si>
  <si>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</si>
  <si>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</si>
  <si>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</si>
  <si>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</si>
  <si>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</si>
  <si>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</si>
  <si>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</si>
  <si>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RESEAUX FIXES</t>
  </si>
  <si>
    <t>Téléphonie</t>
  </si>
  <si>
    <t>Abonnements aux services téléphoniques des lignes fixes</t>
  </si>
  <si>
    <t>Millions d'unités</t>
  </si>
  <si>
    <t>-</t>
  </si>
  <si>
    <t xml:space="preserve"> </t>
  </si>
  <si>
    <t>Millions de minutes</t>
  </si>
  <si>
    <t>Nombre de publiphones</t>
  </si>
  <si>
    <t>Volumes de communications au départ d'un publiphone</t>
  </si>
  <si>
    <t>Volumes via services de cartes</t>
  </si>
  <si>
    <t>Internet bas débit</t>
  </si>
  <si>
    <t>Nombre d'abonnements à Internet bas débit</t>
  </si>
  <si>
    <t>Nombre d'abonnements à Internet haut et très haut débit</t>
  </si>
  <si>
    <t>Nombre de lignes dégroupées</t>
  </si>
  <si>
    <t xml:space="preserve">         dont dégroupage total</t>
  </si>
  <si>
    <t xml:space="preserve">         dont dégroupage partiel</t>
  </si>
  <si>
    <t>RESEAUX MOBILES</t>
  </si>
  <si>
    <t>Communications au départ des mobiles</t>
  </si>
  <si>
    <t>Messagerie interpersonnelle</t>
  </si>
  <si>
    <t>Nombre de SMS émis</t>
  </si>
  <si>
    <t>Nombre de MMS émis</t>
  </si>
  <si>
    <t xml:space="preserve"> -</t>
  </si>
  <si>
    <t>Téléphonie fixe</t>
  </si>
  <si>
    <t>Communications au départ d'un poste fixe - valeurs CVS</t>
  </si>
  <si>
    <t>Téléphonie mobile</t>
  </si>
  <si>
    <t>Communications au départ des mobiles - valeurs CVS</t>
  </si>
  <si>
    <t>SMS</t>
  </si>
  <si>
    <t>Nombre de SMS émis - valeurs CVS</t>
  </si>
  <si>
    <t>Recettes des frais d'accès, abonnements et services supplémentaires</t>
  </si>
  <si>
    <t>Millions d'euros</t>
  </si>
  <si>
    <t>Recettes Communications au départ des postes fixes</t>
  </si>
  <si>
    <t>Recettes de publiphonie</t>
  </si>
  <si>
    <t>Recettes des cartes d'abonnés et prépayées</t>
  </si>
  <si>
    <t>Recettes Internet bas débit - opérateurs autorisés</t>
  </si>
  <si>
    <t xml:space="preserve"> - </t>
  </si>
  <si>
    <t>Recettes Internet bas débit  - FAI</t>
  </si>
  <si>
    <t>Recettes Internet haut débit -opérateurs autorisés</t>
  </si>
  <si>
    <t>I. Indicateurs Physiques - Séries brutes de l'observatoire</t>
  </si>
  <si>
    <t>SERIES CORRIGEES DES VARIATIONS SAISONNIERES</t>
  </si>
  <si>
    <t>II. Indicateurs de revenus</t>
  </si>
  <si>
    <t>Année 2010</t>
  </si>
  <si>
    <t>T1 2010</t>
  </si>
  <si>
    <t>T2 2010</t>
  </si>
  <si>
    <t>T3 2010</t>
  </si>
  <si>
    <t>T4 2010</t>
  </si>
  <si>
    <t>Lignes fixes</t>
  </si>
  <si>
    <t>Nombre de lignes fixes</t>
  </si>
  <si>
    <t>Communications en RTC au départ des postes fixes</t>
  </si>
  <si>
    <t>dont communications interurbaines</t>
  </si>
  <si>
    <t>dont communications vers les mobiles</t>
  </si>
  <si>
    <t>dont communications internationales</t>
  </si>
  <si>
    <t>Communications en VLB au départ des postes fixes</t>
  </si>
  <si>
    <t>Communications nationales</t>
  </si>
  <si>
    <t>Communications internationales</t>
  </si>
  <si>
    <t>Communications vers les mobiles</t>
  </si>
  <si>
    <t xml:space="preserve"> (*) les chiffres en italique correspond à des rectifications faites sur l'historique par rapport à la précédente publication</t>
  </si>
  <si>
    <t xml:space="preserve">Recettes des Accès Internet/VLB haut et très haut débit </t>
  </si>
  <si>
    <t>Recettes des communications en voix sur large bande (facturés en dehors du forfait)</t>
  </si>
  <si>
    <t>T1 2011</t>
  </si>
  <si>
    <t>Autres services liès à l'accès à internet</t>
  </si>
  <si>
    <t>T2 2011</t>
  </si>
  <si>
    <t>T3 2011</t>
  </si>
  <si>
    <t>T4 2011</t>
  </si>
  <si>
    <t>Année 2011</t>
  </si>
  <si>
    <t>DATA sur réseaux mobiles</t>
  </si>
  <si>
    <t>Téra octets</t>
  </si>
  <si>
    <t xml:space="preserve">Volume de données consommées par les clients </t>
  </si>
  <si>
    <t>T1 2012</t>
  </si>
  <si>
    <t>Année 2012</t>
  </si>
  <si>
    <t>T2 2012</t>
  </si>
  <si>
    <t>T3 2012</t>
  </si>
  <si>
    <t>T4 2012</t>
  </si>
  <si>
    <t>dont abonnements et forfaits</t>
  </si>
  <si>
    <t>dont cartes prépayées</t>
  </si>
  <si>
    <t>Conservation du numéro fixe</t>
  </si>
  <si>
    <t>Abonnements</t>
  </si>
  <si>
    <t>Conservation du numéro</t>
  </si>
  <si>
    <t>Conservation du numéro mobile</t>
  </si>
  <si>
    <t>Année 2013</t>
  </si>
  <si>
    <t>T1 2013</t>
  </si>
  <si>
    <t>T2 2013</t>
  </si>
  <si>
    <t>T3 2013</t>
  </si>
  <si>
    <t>T4 2013</t>
  </si>
  <si>
    <t>Abonnements à la voix sur large bande</t>
  </si>
  <si>
    <t>dont abonnements xDSL sans abonnement RTC</t>
  </si>
  <si>
    <t>dont abonnements issus de la VGAST</t>
  </si>
  <si>
    <t>Parc actif 3G</t>
  </si>
  <si>
    <t>Abonnements à la téléphonie fixe</t>
  </si>
  <si>
    <t>Abonnements Internet</t>
  </si>
  <si>
    <t>Volume de téléphonie</t>
  </si>
  <si>
    <t>Communications au départ des postes fixes</t>
  </si>
  <si>
    <t>Volumes de téléphonie des lignes fixes (yc publiph. et cartes)</t>
  </si>
  <si>
    <t>Volumes internet bas débit</t>
  </si>
  <si>
    <t>Volumes RTC</t>
  </si>
  <si>
    <t>Volume de VLB (voix sur large bande)</t>
  </si>
  <si>
    <t>Total des revenus des services de communications électroniques</t>
  </si>
  <si>
    <t>Total des revenus des services bas débit</t>
  </si>
  <si>
    <t>Total des revenus des services haut et très haut débit</t>
  </si>
  <si>
    <t>Total des revenus des services fixes</t>
  </si>
  <si>
    <t>Nombre de messages interpersonnels</t>
  </si>
  <si>
    <t>millions d'euros</t>
  </si>
  <si>
    <t>Services mobiles</t>
  </si>
  <si>
    <t>Abonnements en bas débit RTC</t>
  </si>
  <si>
    <t>dont communications locales</t>
  </si>
  <si>
    <t>Cartes MtoM</t>
  </si>
  <si>
    <t>Nombre de cartes prépayées</t>
  </si>
  <si>
    <t>Services à valeur ajoutée depuis les boucles locales fixes</t>
  </si>
  <si>
    <t>Services à valeur ajoutée depuis les boucles locales mobiles</t>
  </si>
  <si>
    <t>Haut et très haut débit</t>
  </si>
  <si>
    <t>Services de renseignements (opérateurs attributaires)</t>
  </si>
  <si>
    <t xml:space="preserve">Revenus des renseignements </t>
  </si>
  <si>
    <t>Année 2014</t>
  </si>
  <si>
    <t>T1 2014</t>
  </si>
  <si>
    <t>T2 2014</t>
  </si>
  <si>
    <t>T3 2014</t>
  </si>
  <si>
    <t>T4 2014</t>
  </si>
  <si>
    <t>Parc actif 4G</t>
  </si>
  <si>
    <t>Services bas débit</t>
  </si>
  <si>
    <t>Services haut et très haut débit</t>
  </si>
  <si>
    <t>Ensemble des services fixes</t>
  </si>
  <si>
    <t>Nombre total  de cartes SIM (y compris cartes MtoM)</t>
  </si>
  <si>
    <t>dont nombre d'abonnements ADSL haut débit (&lt;30Mbits/s)</t>
  </si>
  <si>
    <t>Année 2015</t>
  </si>
  <si>
    <t>T1 2015</t>
  </si>
  <si>
    <t>T2 2015</t>
  </si>
  <si>
    <t>T3 2015</t>
  </si>
  <si>
    <t>T4 2015</t>
  </si>
  <si>
    <t xml:space="preserve">  dont consommées par les cartes SIM internet exclusives </t>
  </si>
  <si>
    <t>dont autres abonnements à haut débit</t>
  </si>
  <si>
    <t>Abonnements à haut débit (&lt;30 Mbit/s)</t>
  </si>
  <si>
    <t>Abonnements très haut débit</t>
  </si>
  <si>
    <t>dont autres abonnements dont le débit est  &gt;=100 Mbit/s</t>
  </si>
  <si>
    <t>dont autres abonnements dont le débit est compris entre 30 et 100 Mbit/s</t>
  </si>
  <si>
    <t>Abonnements TV couplées à Internet</t>
  </si>
  <si>
    <t xml:space="preserve">Nombre d'accès à la TV couplés à l'accès internet </t>
  </si>
  <si>
    <t>dont nombre d'accès à la TV par xDSL</t>
  </si>
  <si>
    <t xml:space="preserve">Total cartes SIM (hors cartes MtoM) </t>
  </si>
  <si>
    <t>dont communications mobile vers fixe</t>
  </si>
  <si>
    <t>dont communications mobile vers mobile tiers</t>
  </si>
  <si>
    <t>dont communications onnet</t>
  </si>
  <si>
    <t>dont roaming out</t>
  </si>
  <si>
    <t>dont communications internationales sortantes</t>
  </si>
  <si>
    <t xml:space="preserve">dont communications mobile vers mobile </t>
  </si>
  <si>
    <t>dont cartes prépayées actives</t>
  </si>
  <si>
    <t>Cartes internet exclusives</t>
  </si>
  <si>
    <t xml:space="preserve">Abonnements et forfaits sur cartes internet exclusives </t>
  </si>
  <si>
    <t>Cartes prépayées internet exclusives</t>
  </si>
  <si>
    <t>Nombre de cartes SIM internet exclusives</t>
  </si>
  <si>
    <t>Convergence fixe mobile</t>
  </si>
  <si>
    <t>Nombre de cartes SIM couplées aux services fixes</t>
  </si>
  <si>
    <t>Recettes de la publiphonie, des cartes et de l'internet bas débit</t>
  </si>
  <si>
    <t>Services de capacité vendus aux entreprises</t>
  </si>
  <si>
    <t xml:space="preserve"> Services de capacité (entreprises et ventes aux opérateurs)</t>
  </si>
  <si>
    <t>Ancienne série</t>
  </si>
  <si>
    <t>Revenus des services mobiles (hors MtoM)</t>
  </si>
  <si>
    <t>Objets connectés-MtoM</t>
  </si>
  <si>
    <t>Revenus des cartes MtoM</t>
  </si>
  <si>
    <t>Total Revenus des services mobiles  et cartes MtoM</t>
  </si>
  <si>
    <t>Volumes de communications depuis publiphones et cartes</t>
  </si>
  <si>
    <t>Nombre d'abonnements et forfaits grand public (hors MtoM)</t>
  </si>
  <si>
    <t>dont nombre d'abonnements en fibre de bout en bout (BLOM et BLOD)</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</si>
</sst>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_-* #,##0\ _€_-;\-* #,##0\ _€_-;_-* &quot;-&quot;??\ _€_-;_-@_-"/>
  </numFmts>
  <fonts count="47">
    <font>
      <sz val="10"/>
      <name val="Arial"/>
      <family val="0"/>
    </font>
    <font>
      <sz val="11"/>
      <color indexed="8"/>
      <name val="Calibri"/>
      <family val="2"/>
    </font>
    <font>
      <sz val="8"/>
      <name val="Arial"/>
      <family val="2"/>
    </font>
    <font>
      <sz val="7"/>
      <name val="Arial"/>
      <family val="2"/>
    </font>
    <font>
      <b/>
      <sz val="10"/>
      <name val="Arial"/>
      <family val="2"/>
    </font>
    <font>
      <b/>
      <sz val="8"/>
      <name val="Arial"/>
      <family val="2"/>
    </font>
    <font>
      <i/>
      <sz val="8"/>
      <name val="Arial"/>
      <family val="2"/>
    </font>
    <font>
      <sz val="8"/>
      <name val="Tahoma"/>
      <family val="2"/>
    </font>
    <font>
      <b/>
      <sz val="8"/>
      <name val="Tahoma"/>
      <family val="2"/>
    </font>
    <font>
      <b/>
      <u val="single"/>
      <sz val="14"/>
      <name val="Arial"/>
      <family val="2"/>
    </font>
    <font>
      <b/>
      <i/>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5"/>
      <color indexed="8"/>
      <name val="Arial"/>
      <family val="0"/>
    </font>
    <font>
      <sz val="1.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DotDot"/>
      <right/>
      <top style="thin"/>
      <bottom/>
    </border>
    <border>
      <left/>
      <right/>
      <top style="thin"/>
      <bottom/>
    </border>
    <border>
      <left/>
      <right style="dashDotDot"/>
      <top style="thin"/>
      <bottom/>
    </border>
    <border>
      <left style="dashDotDot"/>
      <right/>
      <top/>
      <bottom/>
    </border>
    <border>
      <left/>
      <right style="dashDotDot"/>
      <top/>
      <bottom/>
    </border>
    <border>
      <left style="dashDot"/>
      <right/>
      <top/>
      <bottom/>
    </border>
    <border>
      <left/>
      <right style="dashDot"/>
      <top/>
      <bottom/>
    </border>
    <border>
      <left style="dashDot"/>
      <right/>
      <top style="medium"/>
      <bottom/>
    </border>
    <border>
      <left/>
      <right/>
      <top/>
      <bottom style="medium"/>
    </border>
    <border>
      <left style="dashDot"/>
      <right/>
      <top/>
      <bottom style="medium"/>
    </border>
    <border>
      <left style="dashDotDot"/>
      <right/>
      <top/>
      <bottom style="thin"/>
    </border>
    <border>
      <left/>
      <right/>
      <top/>
      <bottom style="thin"/>
    </border>
    <border>
      <left/>
      <right style="dashDotDot"/>
      <top/>
      <bottom style="thin"/>
    </border>
    <border>
      <left style="dashDot"/>
      <right/>
      <top/>
      <bottom style="thin"/>
    </border>
    <border>
      <left/>
      <right style="dashDot"/>
      <top/>
      <bottom style="thin"/>
    </border>
    <border>
      <left/>
      <right/>
      <top style="thin"/>
      <bottom style="thin"/>
    </border>
    <border>
      <left style="dashDotDot"/>
      <right/>
      <top style="thin"/>
      <bottom style="thin"/>
    </border>
    <border>
      <left/>
      <right style="dashDotDot"/>
      <top style="thin"/>
      <bottom style="thin"/>
    </border>
    <border>
      <left style="dashDot"/>
      <right/>
      <top style="thin"/>
      <bottom style="thin"/>
    </border>
    <border>
      <left/>
      <right style="dashDot"/>
      <top style="thin"/>
      <bottom style="thin"/>
    </border>
    <border>
      <left style="thin"/>
      <right style="thin"/>
      <top style="thin"/>
      <bottom style="thin"/>
    </border>
    <border>
      <left style="thin"/>
      <right style="dashDotDot"/>
      <top style="thin"/>
      <bottom style="thin"/>
    </border>
    <border>
      <left style="dashDotDot"/>
      <right style="thin"/>
      <top style="thin"/>
      <bottom style="thin"/>
    </border>
    <border>
      <left/>
      <right style="thin"/>
      <top style="thin"/>
      <bottom style="thin"/>
    </border>
    <border>
      <left style="thin"/>
      <right/>
      <top style="thin"/>
      <bottom style="thin"/>
    </border>
    <border>
      <left style="dashDot"/>
      <right style="thin"/>
      <top style="thin"/>
      <bottom style="thin"/>
    </border>
    <border>
      <left style="thin"/>
      <right style="dashDot"/>
      <top style="thin"/>
      <bottom style="thin"/>
    </border>
    <border>
      <left/>
      <right/>
      <top style="medium"/>
      <bottom style="medium"/>
    </border>
    <border>
      <left style="dashDotDot"/>
      <right/>
      <top style="medium"/>
      <bottom style="medium"/>
    </border>
    <border>
      <left/>
      <right style="dashDotDot"/>
      <top style="medium"/>
      <bottom style="medium"/>
    </border>
    <border>
      <left style="dashDot"/>
      <right/>
      <top style="medium"/>
      <bottom style="medium"/>
    </border>
    <border>
      <left/>
      <right style="dashDot"/>
      <top style="medium"/>
      <bottom style="medium"/>
    </border>
    <border>
      <left style="dashDotDot"/>
      <right style="thin"/>
      <top style="thin"/>
      <bottom/>
    </border>
    <border>
      <left style="thin"/>
      <right style="thin"/>
      <top style="thin"/>
      <bottom/>
    </border>
    <border>
      <left style="thin"/>
      <right style="dashDot"/>
      <top style="thin"/>
      <bottom/>
    </border>
    <border>
      <left style="dashDot"/>
      <right style="thin"/>
      <top style="thin"/>
      <bottom/>
    </border>
    <border>
      <left/>
      <right style="medium"/>
      <top style="medium"/>
      <bottom style="medium"/>
    </border>
    <border>
      <left style="medium"/>
      <right/>
      <top style="medium"/>
      <bottom style="medium"/>
    </border>
    <border>
      <left/>
      <right style="dashDot"/>
      <top style="thin"/>
      <bottom/>
    </border>
    <border>
      <left/>
      <right style="dashDot"/>
      <top/>
      <bottom style="medium"/>
    </border>
    <border>
      <left style="dashDot"/>
      <right/>
      <top style="thin"/>
      <bottom/>
    </border>
    <border>
      <left/>
      <right style="dashDotDot"/>
      <top/>
      <bottom style="medium"/>
    </border>
    <border>
      <left style="thin"/>
      <right style="thin"/>
      <top/>
      <bottom style="thin"/>
    </border>
    <border>
      <left style="thin"/>
      <right style="dashDot"/>
      <top/>
      <bottom style="thin"/>
    </border>
    <border>
      <left/>
      <right style="thin"/>
      <top style="thin"/>
      <bottom/>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09">
    <xf numFmtId="0" fontId="0" fillId="0" borderId="0" xfId="0" applyAlignment="1">
      <alignment/>
    </xf>
    <xf numFmtId="0" fontId="2" fillId="0" borderId="0" xfId="50" applyNumberFormat="1" applyFont="1" applyFill="1" applyBorder="1" applyAlignment="1" applyProtection="1">
      <alignment vertical="center"/>
      <protection locked="0"/>
    </xf>
    <xf numFmtId="0" fontId="3" fillId="0" borderId="0" xfId="50" applyNumberFormat="1" applyFont="1" applyFill="1" applyBorder="1" applyAlignment="1" applyProtection="1">
      <alignment horizontal="center" vertical="center"/>
      <protection locked="0"/>
    </xf>
    <xf numFmtId="0" fontId="5" fillId="0" borderId="10" xfId="50" applyNumberFormat="1" applyFont="1" applyFill="1" applyBorder="1" applyAlignment="1" applyProtection="1">
      <alignment horizontal="center" vertical="center"/>
      <protection locked="0"/>
    </xf>
    <xf numFmtId="0" fontId="5" fillId="0" borderId="11" xfId="50" applyNumberFormat="1" applyFont="1" applyFill="1" applyBorder="1" applyAlignment="1" applyProtection="1">
      <alignment horizontal="center" vertical="center"/>
      <protection locked="0"/>
    </xf>
    <xf numFmtId="0" fontId="5" fillId="0" borderId="12" xfId="50" applyNumberFormat="1" applyFont="1" applyFill="1" applyBorder="1" applyAlignment="1" applyProtection="1">
      <alignment horizontal="center" vertical="center"/>
      <protection locked="0"/>
    </xf>
    <xf numFmtId="0" fontId="5" fillId="0" borderId="13" xfId="50" applyNumberFormat="1" applyFont="1" applyFill="1" applyBorder="1" applyAlignment="1" applyProtection="1">
      <alignment horizontal="center" vertical="center"/>
      <protection locked="0"/>
    </xf>
    <xf numFmtId="0" fontId="5" fillId="0" borderId="0" xfId="50" applyNumberFormat="1" applyFont="1" applyFill="1" applyBorder="1" applyAlignment="1" applyProtection="1">
      <alignment horizontal="center" vertical="center"/>
      <protection locked="0"/>
    </xf>
    <xf numFmtId="0" fontId="5" fillId="0" borderId="14" xfId="50" applyNumberFormat="1" applyFont="1" applyFill="1" applyBorder="1" applyAlignment="1" applyProtection="1">
      <alignment horizontal="center" vertical="center"/>
      <protection locked="0"/>
    </xf>
    <xf numFmtId="0" fontId="5" fillId="0" borderId="15" xfId="50" applyNumberFormat="1" applyFont="1" applyFill="1" applyBorder="1" applyAlignment="1" applyProtection="1">
      <alignment horizontal="center" vertical="center"/>
      <protection locked="0"/>
    </xf>
    <xf numFmtId="0" fontId="5" fillId="0" borderId="16" xfId="50" applyNumberFormat="1" applyFont="1" applyFill="1" applyBorder="1" applyAlignment="1" applyProtection="1">
      <alignment horizontal="center" vertical="center"/>
      <protection locked="0"/>
    </xf>
    <xf numFmtId="1" fontId="2" fillId="0" borderId="0" xfId="50" applyNumberFormat="1" applyFont="1" applyFill="1" applyBorder="1" applyAlignment="1" applyProtection="1">
      <alignment vertical="center"/>
      <protection locked="0"/>
    </xf>
    <xf numFmtId="0" fontId="5" fillId="0" borderId="17"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vertical="center"/>
      <protection locked="0"/>
    </xf>
    <xf numFmtId="0" fontId="3" fillId="33" borderId="0"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vertical="center"/>
      <protection locked="0"/>
    </xf>
    <xf numFmtId="3" fontId="2" fillId="33" borderId="11" xfId="50" applyNumberFormat="1" applyFont="1" applyFill="1" applyBorder="1" applyAlignment="1" applyProtection="1">
      <alignment vertical="center"/>
      <protection locked="0"/>
    </xf>
    <xf numFmtId="0" fontId="2" fillId="0" borderId="0" xfId="50" applyNumberFormat="1" applyFont="1" applyFill="1" applyBorder="1" applyAlignment="1" applyProtection="1">
      <alignment horizontal="right" vertical="center"/>
      <protection locked="0"/>
    </xf>
    <xf numFmtId="0" fontId="2" fillId="33" borderId="13" xfId="50" applyNumberFormat="1" applyFont="1" applyFill="1" applyBorder="1" applyAlignment="1" applyProtection="1">
      <alignment vertical="center"/>
      <protection locked="0"/>
    </xf>
    <xf numFmtId="0" fontId="2" fillId="33" borderId="14" xfId="50" applyNumberFormat="1" applyFont="1" applyFill="1" applyBorder="1" applyAlignment="1" applyProtection="1">
      <alignment vertical="center"/>
      <protection locked="0"/>
    </xf>
    <xf numFmtId="0" fontId="2" fillId="33" borderId="18" xfId="50" applyNumberFormat="1" applyFont="1" applyFill="1" applyBorder="1" applyAlignment="1" applyProtection="1">
      <alignment vertical="center"/>
      <protection locked="0"/>
    </xf>
    <xf numFmtId="0" fontId="2" fillId="33" borderId="15" xfId="50" applyNumberFormat="1" applyFont="1" applyFill="1" applyBorder="1" applyAlignment="1" applyProtection="1">
      <alignment vertical="center"/>
      <protection locked="0"/>
    </xf>
    <xf numFmtId="0" fontId="2" fillId="33" borderId="16" xfId="50" applyNumberFormat="1" applyFont="1" applyFill="1" applyBorder="1" applyAlignment="1" applyProtection="1">
      <alignment vertical="center"/>
      <protection locked="0"/>
    </xf>
    <xf numFmtId="0" fontId="2" fillId="33" borderId="19" xfId="50" applyNumberFormat="1" applyFont="1" applyFill="1" applyBorder="1" applyAlignment="1" applyProtection="1">
      <alignment vertical="center"/>
      <protection locked="0"/>
    </xf>
    <xf numFmtId="0" fontId="5" fillId="33" borderId="0" xfId="50" applyNumberFormat="1" applyFont="1" applyFill="1" applyBorder="1" applyAlignment="1" applyProtection="1">
      <alignment vertical="center"/>
      <protection locked="0"/>
    </xf>
    <xf numFmtId="0" fontId="2" fillId="33" borderId="20" xfId="50" applyNumberFormat="1" applyFont="1" applyFill="1" applyBorder="1" applyAlignment="1" applyProtection="1">
      <alignment vertical="center"/>
      <protection locked="0"/>
    </xf>
    <xf numFmtId="0" fontId="2" fillId="33" borderId="21" xfId="50" applyNumberFormat="1" applyFont="1" applyFill="1" applyBorder="1" applyAlignment="1" applyProtection="1">
      <alignment vertical="center"/>
      <protection locked="0"/>
    </xf>
    <xf numFmtId="0" fontId="2" fillId="33" borderId="22" xfId="50" applyNumberFormat="1" applyFont="1" applyFill="1" applyBorder="1" applyAlignment="1" applyProtection="1">
      <alignment vertical="center"/>
      <protection locked="0"/>
    </xf>
    <xf numFmtId="3" fontId="2" fillId="33" borderId="22" xfId="50" applyNumberFormat="1" applyFont="1" applyFill="1" applyBorder="1" applyAlignment="1" applyProtection="1">
      <alignment vertical="center"/>
      <protection locked="0"/>
    </xf>
    <xf numFmtId="3" fontId="2" fillId="33" borderId="21" xfId="50" applyNumberFormat="1" applyFont="1" applyFill="1" applyBorder="1" applyAlignment="1" applyProtection="1">
      <alignment vertical="center"/>
      <protection locked="0"/>
    </xf>
    <xf numFmtId="3" fontId="2" fillId="33" borderId="23" xfId="50" applyNumberFormat="1" applyFont="1" applyFill="1" applyBorder="1" applyAlignment="1" applyProtection="1">
      <alignment vertical="center"/>
      <protection locked="0"/>
    </xf>
    <xf numFmtId="3" fontId="2" fillId="33" borderId="24" xfId="50" applyNumberFormat="1" applyFont="1" applyFill="1" applyBorder="1" applyAlignment="1" applyProtection="1">
      <alignment vertical="center"/>
      <protection locked="0"/>
    </xf>
    <xf numFmtId="0" fontId="3" fillId="33" borderId="21" xfId="50" applyNumberFormat="1" applyFont="1" applyFill="1" applyBorder="1" applyAlignment="1" applyProtection="1">
      <alignment horizontal="center" vertical="center"/>
      <protection locked="0"/>
    </xf>
    <xf numFmtId="3" fontId="2" fillId="33" borderId="20" xfId="50" applyNumberFormat="1" applyFont="1" applyFill="1" applyBorder="1" applyAlignment="1" applyProtection="1">
      <alignment vertical="center"/>
      <protection locked="0"/>
    </xf>
    <xf numFmtId="3" fontId="2" fillId="33" borderId="25" xfId="50" applyNumberFormat="1" applyFont="1" applyFill="1" applyBorder="1" applyAlignment="1" applyProtection="1">
      <alignment vertical="center"/>
      <protection locked="0"/>
    </xf>
    <xf numFmtId="3" fontId="2" fillId="33" borderId="26" xfId="50" applyNumberFormat="1" applyFont="1" applyFill="1" applyBorder="1" applyAlignment="1" applyProtection="1">
      <alignment vertical="center"/>
      <protection locked="0"/>
    </xf>
    <xf numFmtId="3" fontId="2" fillId="33" borderId="27" xfId="50" applyNumberFormat="1" applyFont="1" applyFill="1" applyBorder="1" applyAlignment="1" applyProtection="1">
      <alignment vertical="center"/>
      <protection locked="0"/>
    </xf>
    <xf numFmtId="3" fontId="2" fillId="33" borderId="28" xfId="50" applyNumberFormat="1" applyFont="1" applyFill="1" applyBorder="1" applyAlignment="1" applyProtection="1">
      <alignment vertical="center"/>
      <protection locked="0"/>
    </xf>
    <xf numFmtId="3" fontId="2" fillId="33" borderId="29"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horizontal="center" vertical="center"/>
      <protection locked="0"/>
    </xf>
    <xf numFmtId="165" fontId="2" fillId="33" borderId="16"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horizontal="center" vertical="center"/>
      <protection locked="0"/>
    </xf>
    <xf numFmtId="3" fontId="2" fillId="33" borderId="18" xfId="50" applyNumberFormat="1" applyFont="1" applyFill="1" applyBorder="1" applyAlignment="1" applyProtection="1">
      <alignment horizontal="center" vertical="center"/>
      <protection locked="0"/>
    </xf>
    <xf numFmtId="165" fontId="2" fillId="33" borderId="13" xfId="50" applyNumberFormat="1" applyFont="1" applyFill="1" applyBorder="1" applyAlignment="1" applyProtection="1">
      <alignment vertical="center"/>
      <protection locked="0"/>
    </xf>
    <xf numFmtId="165" fontId="2" fillId="33" borderId="0" xfId="50" applyNumberFormat="1" applyFont="1" applyFill="1" applyBorder="1" applyAlignment="1" applyProtection="1">
      <alignment vertical="center"/>
      <protection locked="0"/>
    </xf>
    <xf numFmtId="165" fontId="2" fillId="33" borderId="14" xfId="50" applyNumberFormat="1" applyFont="1" applyFill="1" applyBorder="1" applyAlignment="1" applyProtection="1">
      <alignment vertical="center"/>
      <protection locked="0"/>
    </xf>
    <xf numFmtId="165" fontId="2" fillId="33" borderId="15" xfId="50" applyNumberFormat="1" applyFont="1" applyFill="1" applyBorder="1" applyAlignment="1" applyProtection="1">
      <alignment vertical="center"/>
      <protection locked="0"/>
    </xf>
    <xf numFmtId="164" fontId="2" fillId="33" borderId="23" xfId="50" applyNumberFormat="1" applyFont="1" applyFill="1" applyBorder="1" applyAlignment="1" applyProtection="1">
      <alignment vertical="center"/>
      <protection locked="0"/>
    </xf>
    <xf numFmtId="164" fontId="2" fillId="33" borderId="16" xfId="50" applyNumberFormat="1" applyFont="1" applyFill="1" applyBorder="1" applyAlignment="1" applyProtection="1">
      <alignment vertical="center"/>
      <protection locked="0"/>
    </xf>
    <xf numFmtId="164" fontId="2" fillId="33" borderId="0"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vertical="center"/>
      <protection locked="0"/>
    </xf>
    <xf numFmtId="3" fontId="2" fillId="33" borderId="15" xfId="50" applyNumberFormat="1" applyFont="1" applyFill="1" applyBorder="1" applyAlignment="1" applyProtection="1">
      <alignment vertical="center"/>
      <protection locked="0"/>
    </xf>
    <xf numFmtId="3" fontId="5" fillId="33" borderId="0" xfId="50" applyNumberFormat="1" applyFont="1" applyFill="1" applyBorder="1" applyAlignment="1" applyProtection="1">
      <alignment horizontal="center" vertical="center"/>
      <protection locked="0"/>
    </xf>
    <xf numFmtId="3" fontId="5" fillId="33" borderId="11" xfId="50" applyNumberFormat="1" applyFont="1" applyFill="1" applyBorder="1" applyAlignment="1" applyProtection="1">
      <alignment horizontal="center" vertical="center"/>
      <protection locked="0"/>
    </xf>
    <xf numFmtId="3" fontId="5" fillId="33" borderId="16" xfId="50" applyNumberFormat="1" applyFont="1" applyFill="1" applyBorder="1" applyAlignment="1" applyProtection="1">
      <alignment horizontal="center" vertical="center"/>
      <protection locked="0"/>
    </xf>
    <xf numFmtId="0" fontId="5" fillId="33" borderId="30" xfId="50" applyNumberFormat="1" applyFont="1" applyFill="1" applyBorder="1" applyAlignment="1" applyProtection="1">
      <alignment horizontal="center" vertical="center"/>
      <protection locked="0"/>
    </xf>
    <xf numFmtId="0" fontId="5" fillId="33" borderId="31" xfId="50" applyNumberFormat="1" applyFont="1" applyFill="1" applyBorder="1" applyAlignment="1" applyProtection="1">
      <alignment horizontal="center" vertical="center"/>
      <protection locked="0"/>
    </xf>
    <xf numFmtId="0" fontId="5" fillId="33" borderId="32" xfId="50" applyNumberFormat="1" applyFont="1" applyFill="1" applyBorder="1" applyAlignment="1" applyProtection="1">
      <alignment horizontal="center" vertical="center"/>
      <protection locked="0"/>
    </xf>
    <xf numFmtId="0" fontId="5" fillId="33" borderId="33" xfId="50" applyNumberFormat="1" applyFont="1" applyFill="1" applyBorder="1" applyAlignment="1" applyProtection="1">
      <alignment horizontal="center" vertical="center"/>
      <protection locked="0"/>
    </xf>
    <xf numFmtId="0" fontId="5" fillId="33" borderId="34" xfId="50" applyNumberFormat="1" applyFont="1" applyFill="1" applyBorder="1" applyAlignment="1" applyProtection="1">
      <alignment horizontal="center" vertical="center"/>
      <protection locked="0"/>
    </xf>
    <xf numFmtId="0" fontId="5" fillId="33" borderId="35" xfId="50" applyNumberFormat="1" applyFont="1" applyFill="1" applyBorder="1" applyAlignment="1" applyProtection="1">
      <alignment horizontal="center" vertical="center"/>
      <protection locked="0"/>
    </xf>
    <xf numFmtId="0" fontId="5" fillId="33" borderId="36" xfId="50" applyNumberFormat="1" applyFont="1" applyFill="1" applyBorder="1" applyAlignment="1" applyProtection="1">
      <alignment horizontal="center" vertical="center"/>
      <protection locked="0"/>
    </xf>
    <xf numFmtId="3" fontId="2" fillId="33" borderId="0" xfId="50" applyNumberFormat="1" applyFont="1" applyFill="1" applyAlignment="1">
      <alignment/>
    </xf>
    <xf numFmtId="3" fontId="2" fillId="33" borderId="0" xfId="50" applyNumberFormat="1" applyFont="1" applyFill="1" applyBorder="1" applyAlignment="1" quotePrefix="1">
      <alignment/>
    </xf>
    <xf numFmtId="0" fontId="0" fillId="33" borderId="0" xfId="50" applyFont="1" applyFill="1" applyAlignment="1">
      <alignment/>
    </xf>
    <xf numFmtId="0" fontId="2" fillId="33" borderId="0" xfId="0" applyNumberFormat="1" applyFont="1" applyFill="1" applyBorder="1" applyAlignment="1" applyProtection="1">
      <alignment vertical="center"/>
      <protection locked="0"/>
    </xf>
    <xf numFmtId="0" fontId="2" fillId="33" borderId="20" xfId="0" applyNumberFormat="1" applyFont="1" applyFill="1" applyBorder="1" applyAlignment="1" applyProtection="1">
      <alignment vertical="center"/>
      <protection locked="0"/>
    </xf>
    <xf numFmtId="0" fontId="2" fillId="33" borderId="21" xfId="0" applyNumberFormat="1" applyFont="1" applyFill="1" applyBorder="1" applyAlignment="1" applyProtection="1">
      <alignment vertical="center"/>
      <protection locked="0"/>
    </xf>
    <xf numFmtId="0" fontId="2" fillId="33" borderId="22"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locked="0"/>
    </xf>
    <xf numFmtId="3" fontId="2" fillId="33" borderId="22" xfId="0" applyNumberFormat="1" applyFont="1" applyFill="1" applyBorder="1" applyAlignment="1" applyProtection="1">
      <alignment vertical="center"/>
      <protection locked="0"/>
    </xf>
    <xf numFmtId="0" fontId="3" fillId="33" borderId="0" xfId="0" applyNumberFormat="1" applyFont="1" applyFill="1" applyBorder="1" applyAlignment="1" applyProtection="1">
      <alignment horizontal="center" vertical="center"/>
      <protection locked="0"/>
    </xf>
    <xf numFmtId="3" fontId="2" fillId="33" borderId="25" xfId="0" applyNumberFormat="1" applyFont="1" applyFill="1" applyBorder="1" applyAlignment="1" applyProtection="1">
      <alignment vertical="center"/>
      <protection locked="0"/>
    </xf>
    <xf numFmtId="3" fontId="2" fillId="33" borderId="11"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locked="0"/>
    </xf>
    <xf numFmtId="3" fontId="2" fillId="33" borderId="28" xfId="0" applyNumberFormat="1" applyFont="1" applyFill="1" applyBorder="1" applyAlignment="1" applyProtection="1">
      <alignment vertical="center"/>
      <protection locked="0"/>
    </xf>
    <xf numFmtId="0" fontId="2" fillId="33" borderId="26" xfId="0" applyNumberFormat="1" applyFont="1" applyFill="1" applyBorder="1" applyAlignment="1" applyProtection="1">
      <alignment vertical="center"/>
      <protection locked="0"/>
    </xf>
    <xf numFmtId="0" fontId="2" fillId="33" borderId="25" xfId="0" applyNumberFormat="1" applyFont="1" applyFill="1" applyBorder="1" applyAlignment="1" applyProtection="1">
      <alignment vertical="center"/>
      <protection locked="0"/>
    </xf>
    <xf numFmtId="0" fontId="2" fillId="33" borderId="27"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locked="0"/>
    </xf>
    <xf numFmtId="3" fontId="2" fillId="33" borderId="21" xfId="0" applyNumberFormat="1" applyFont="1" applyFill="1" applyBorder="1" applyAlignment="1" applyProtection="1">
      <alignment vertical="center"/>
      <protection locked="0"/>
    </xf>
    <xf numFmtId="164" fontId="5" fillId="33" borderId="0" xfId="50" applyNumberFormat="1" applyFont="1" applyFill="1" applyBorder="1" applyAlignment="1" applyProtection="1">
      <alignment vertical="center"/>
      <protection locked="0"/>
    </xf>
    <xf numFmtId="0" fontId="3" fillId="34" borderId="34" xfId="0" applyNumberFormat="1" applyFont="1" applyFill="1" applyBorder="1" applyAlignment="1" applyProtection="1">
      <alignment horizontal="center" vertical="center"/>
      <protection locked="0"/>
    </xf>
    <xf numFmtId="0" fontId="5" fillId="34" borderId="30" xfId="0" applyNumberFormat="1"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3" fontId="2" fillId="7" borderId="30" xfId="0" applyNumberFormat="1" applyFont="1" applyFill="1" applyBorder="1" applyAlignment="1" applyProtection="1">
      <alignment vertical="center"/>
      <protection locked="0"/>
    </xf>
    <xf numFmtId="3" fontId="2" fillId="7" borderId="33" xfId="0" applyNumberFormat="1" applyFont="1" applyFill="1" applyBorder="1" applyAlignment="1" applyProtection="1">
      <alignment vertical="center"/>
      <protection locked="0"/>
    </xf>
    <xf numFmtId="0" fontId="3" fillId="7" borderId="30"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vertical="center"/>
      <protection locked="0"/>
    </xf>
    <xf numFmtId="0" fontId="3" fillId="7" borderId="34" xfId="50" applyNumberFormat="1" applyFont="1" applyFill="1" applyBorder="1" applyAlignment="1" applyProtection="1">
      <alignment horizontal="center" vertical="center"/>
      <protection locked="0"/>
    </xf>
    <xf numFmtId="164" fontId="2" fillId="7" borderId="32" xfId="50" applyNumberFormat="1" applyFont="1" applyFill="1" applyBorder="1" applyAlignment="1" applyProtection="1">
      <alignment vertical="center"/>
      <protection locked="0"/>
    </xf>
    <xf numFmtId="164" fontId="2" fillId="7" borderId="30" xfId="50" applyNumberFormat="1" applyFont="1" applyFill="1" applyBorder="1" applyAlignment="1" applyProtection="1">
      <alignment vertical="center"/>
      <protection locked="0"/>
    </xf>
    <xf numFmtId="164" fontId="2" fillId="7" borderId="31" xfId="50" applyNumberFormat="1" applyFont="1" applyFill="1" applyBorder="1" applyAlignment="1" applyProtection="1">
      <alignment vertical="center"/>
      <protection locked="0"/>
    </xf>
    <xf numFmtId="164" fontId="2" fillId="7" borderId="33" xfId="50" applyNumberFormat="1" applyFont="1" applyFill="1" applyBorder="1" applyAlignment="1" applyProtection="1">
      <alignment vertical="center"/>
      <protection locked="0"/>
    </xf>
    <xf numFmtId="164" fontId="2" fillId="7" borderId="34" xfId="50" applyNumberFormat="1" applyFont="1" applyFill="1" applyBorder="1" applyAlignment="1" applyProtection="1">
      <alignment vertical="center"/>
      <protection locked="0"/>
    </xf>
    <xf numFmtId="164" fontId="2" fillId="7" borderId="35" xfId="50" applyNumberFormat="1" applyFont="1" applyFill="1" applyBorder="1" applyAlignment="1" applyProtection="1">
      <alignment vertical="center"/>
      <protection locked="0"/>
    </xf>
    <xf numFmtId="164" fontId="2" fillId="7" borderId="36" xfId="50" applyNumberFormat="1" applyFont="1" applyFill="1" applyBorder="1" applyAlignment="1" applyProtection="1">
      <alignment vertical="center"/>
      <protection locked="0"/>
    </xf>
    <xf numFmtId="3" fontId="2" fillId="7" borderId="32" xfId="50" applyNumberFormat="1" applyFont="1" applyFill="1" applyBorder="1" applyAlignment="1" applyProtection="1">
      <alignment horizontal="center" vertical="center"/>
      <protection locked="0"/>
    </xf>
    <xf numFmtId="3" fontId="2" fillId="7" borderId="30"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right" vertical="center"/>
      <protection locked="0"/>
    </xf>
    <xf numFmtId="164" fontId="2" fillId="7" borderId="33" xfId="50" applyNumberFormat="1" applyFont="1" applyFill="1" applyBorder="1" applyAlignment="1" applyProtection="1">
      <alignment horizontal="right" vertical="center"/>
      <protection locked="0"/>
    </xf>
    <xf numFmtId="164" fontId="2" fillId="7" borderId="30" xfId="50" applyNumberFormat="1" applyFont="1" applyFill="1" applyBorder="1" applyAlignment="1" applyProtection="1">
      <alignment horizontal="right" vertical="center"/>
      <protection locked="0"/>
    </xf>
    <xf numFmtId="164" fontId="2" fillId="7" borderId="34" xfId="50" applyNumberFormat="1" applyFont="1" applyFill="1" applyBorder="1" applyAlignment="1" applyProtection="1">
      <alignment horizontal="right" vertical="center"/>
      <protection locked="0"/>
    </xf>
    <xf numFmtId="164" fontId="2" fillId="7" borderId="35" xfId="50" applyNumberFormat="1" applyFont="1" applyFill="1" applyBorder="1" applyAlignment="1" applyProtection="1">
      <alignment horizontal="right" vertical="center"/>
      <protection locked="0"/>
    </xf>
    <xf numFmtId="164" fontId="2" fillId="7" borderId="36" xfId="50" applyNumberFormat="1" applyFont="1" applyFill="1" applyBorder="1" applyAlignment="1" applyProtection="1">
      <alignment horizontal="right" vertical="center"/>
      <protection locked="0"/>
    </xf>
    <xf numFmtId="3" fontId="2" fillId="7" borderId="32" xfId="50" applyNumberFormat="1" applyFont="1" applyFill="1" applyBorder="1" applyAlignment="1" applyProtection="1">
      <alignment vertical="center"/>
      <protection locked="0"/>
    </xf>
    <xf numFmtId="3" fontId="2" fillId="7" borderId="30" xfId="50" applyNumberFormat="1" applyFont="1" applyFill="1" applyBorder="1" applyAlignment="1" applyProtection="1">
      <alignment vertical="center"/>
      <protection locked="0"/>
    </xf>
    <xf numFmtId="3" fontId="2" fillId="7" borderId="31"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vertical="center"/>
      <protection locked="0"/>
    </xf>
    <xf numFmtId="3" fontId="2" fillId="7" borderId="34" xfId="50" applyNumberFormat="1" applyFont="1" applyFill="1" applyBorder="1" applyAlignment="1" applyProtection="1">
      <alignment vertical="center"/>
      <protection locked="0"/>
    </xf>
    <xf numFmtId="3" fontId="2" fillId="7" borderId="35" xfId="50" applyNumberFormat="1" applyFont="1" applyFill="1" applyBorder="1" applyAlignment="1" applyProtection="1">
      <alignment vertical="center"/>
      <protection locked="0"/>
    </xf>
    <xf numFmtId="3" fontId="2" fillId="7" borderId="36"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horizontal="right" vertical="center"/>
      <protection locked="0"/>
    </xf>
    <xf numFmtId="3" fontId="2" fillId="7" borderId="30" xfId="50" applyNumberFormat="1" applyFont="1" applyFill="1" applyBorder="1" applyAlignment="1" applyProtection="1">
      <alignment horizontal="right" vertical="center"/>
      <protection locked="0"/>
    </xf>
    <xf numFmtId="3" fontId="2" fillId="7" borderId="34" xfId="50" applyNumberFormat="1" applyFont="1" applyFill="1" applyBorder="1" applyAlignment="1" applyProtection="1">
      <alignment horizontal="right" vertical="center"/>
      <protection locked="0"/>
    </xf>
    <xf numFmtId="3" fontId="2" fillId="7" borderId="35" xfId="50" applyNumberFormat="1" applyFont="1" applyFill="1" applyBorder="1" applyAlignment="1" applyProtection="1">
      <alignment horizontal="right" vertical="center"/>
      <protection locked="0"/>
    </xf>
    <xf numFmtId="3" fontId="2" fillId="7" borderId="36" xfId="50" applyNumberFormat="1" applyFont="1" applyFill="1" applyBorder="1" applyAlignment="1" applyProtection="1">
      <alignment horizontal="right" vertical="center"/>
      <protection locked="0"/>
    </xf>
    <xf numFmtId="0" fontId="2" fillId="7" borderId="30" xfId="50" applyNumberFormat="1" applyFont="1" applyFill="1" applyBorder="1" applyAlignment="1" applyProtection="1">
      <alignment horizontal="left" vertical="center" indent="3"/>
      <protection locked="0"/>
    </xf>
    <xf numFmtId="0" fontId="2" fillId="19" borderId="37" xfId="50" applyNumberFormat="1" applyFont="1" applyFill="1" applyBorder="1" applyAlignment="1" applyProtection="1">
      <alignment vertical="center"/>
      <protection locked="0"/>
    </xf>
    <xf numFmtId="0" fontId="3" fillId="19" borderId="37" xfId="50" applyNumberFormat="1" applyFont="1" applyFill="1" applyBorder="1" applyAlignment="1" applyProtection="1">
      <alignment horizontal="center" vertical="center"/>
      <protection locked="0"/>
    </xf>
    <xf numFmtId="3" fontId="2" fillId="19" borderId="38" xfId="50" applyNumberFormat="1" applyFont="1" applyFill="1" applyBorder="1" applyAlignment="1" applyProtection="1">
      <alignment horizontal="center" vertical="center"/>
      <protection locked="0"/>
    </xf>
    <xf numFmtId="3" fontId="2" fillId="19" borderId="37" xfId="50" applyNumberFormat="1" applyFont="1" applyFill="1" applyBorder="1" applyAlignment="1" applyProtection="1">
      <alignment horizontal="center" vertical="center"/>
      <protection locked="0"/>
    </xf>
    <xf numFmtId="3" fontId="2" fillId="19" borderId="39" xfId="50" applyNumberFormat="1" applyFont="1" applyFill="1" applyBorder="1" applyAlignment="1" applyProtection="1">
      <alignment horizontal="center" vertical="center"/>
      <protection locked="0"/>
    </xf>
    <xf numFmtId="3" fontId="2" fillId="19" borderId="40" xfId="50" applyNumberFormat="1" applyFont="1" applyFill="1" applyBorder="1" applyAlignment="1" applyProtection="1">
      <alignment horizontal="center" vertical="center"/>
      <protection locked="0"/>
    </xf>
    <xf numFmtId="3" fontId="2" fillId="19" borderId="41" xfId="50" applyNumberFormat="1" applyFont="1" applyFill="1" applyBorder="1" applyAlignment="1" applyProtection="1">
      <alignment horizontal="center" vertical="center"/>
      <protection locked="0"/>
    </xf>
    <xf numFmtId="0" fontId="3" fillId="35" borderId="34" xfId="50" applyNumberFormat="1" applyFont="1" applyFill="1" applyBorder="1" applyAlignment="1" applyProtection="1">
      <alignment horizontal="center" vertical="center"/>
      <protection locked="0"/>
    </xf>
    <xf numFmtId="3" fontId="2" fillId="35" borderId="32" xfId="50" applyNumberFormat="1" applyFont="1" applyFill="1" applyBorder="1" applyAlignment="1" applyProtection="1">
      <alignment vertical="center"/>
      <protection locked="0"/>
    </xf>
    <xf numFmtId="3" fontId="2" fillId="35" borderId="30" xfId="50" applyNumberFormat="1" applyFont="1" applyFill="1" applyBorder="1" applyAlignment="1" applyProtection="1">
      <alignment vertical="center"/>
      <protection locked="0"/>
    </xf>
    <xf numFmtId="3" fontId="2" fillId="35" borderId="31" xfId="50" applyNumberFormat="1" applyFont="1" applyFill="1" applyBorder="1" applyAlignment="1" applyProtection="1">
      <alignment vertical="center"/>
      <protection locked="0"/>
    </xf>
    <xf numFmtId="3" fontId="2" fillId="35" borderId="33"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vertical="center"/>
      <protection locked="0"/>
    </xf>
    <xf numFmtId="0" fontId="3" fillId="8" borderId="34" xfId="50" applyNumberFormat="1" applyFont="1" applyFill="1" applyBorder="1" applyAlignment="1" applyProtection="1">
      <alignment horizontal="center" vertical="center"/>
      <protection locked="0"/>
    </xf>
    <xf numFmtId="3" fontId="2" fillId="8" borderId="30" xfId="50" applyNumberFormat="1" applyFont="1" applyFill="1" applyBorder="1" applyAlignment="1" applyProtection="1">
      <alignment horizontal="center" vertical="center"/>
      <protection locked="0"/>
    </xf>
    <xf numFmtId="0" fontId="2" fillId="5" borderId="30" xfId="50" applyNumberFormat="1" applyFont="1" applyFill="1" applyBorder="1" applyAlignment="1" applyProtection="1">
      <alignment vertical="center"/>
      <protection locked="0"/>
    </xf>
    <xf numFmtId="0" fontId="3" fillId="5" borderId="34" xfId="50" applyNumberFormat="1" applyFont="1" applyFill="1" applyBorder="1" applyAlignment="1" applyProtection="1">
      <alignment horizontal="center" vertical="center"/>
      <protection locked="0"/>
    </xf>
    <xf numFmtId="3" fontId="2" fillId="5" borderId="32" xfId="50" applyNumberFormat="1" applyFont="1" applyFill="1" applyBorder="1" applyAlignment="1" applyProtection="1">
      <alignment vertical="center"/>
      <protection locked="0"/>
    </xf>
    <xf numFmtId="3" fontId="2" fillId="5" borderId="30" xfId="50" applyNumberFormat="1" applyFont="1" applyFill="1" applyBorder="1" applyAlignment="1" applyProtection="1">
      <alignment vertical="center"/>
      <protection locked="0"/>
    </xf>
    <xf numFmtId="3" fontId="2" fillId="5" borderId="31" xfId="50" applyNumberFormat="1" applyFont="1" applyFill="1" applyBorder="1" applyAlignment="1" applyProtection="1">
      <alignment vertical="center"/>
      <protection locked="0"/>
    </xf>
    <xf numFmtId="3" fontId="2" fillId="5" borderId="33"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vertical="center"/>
      <protection locked="0"/>
    </xf>
    <xf numFmtId="0" fontId="3" fillId="2" borderId="34" xfId="50" applyNumberFormat="1" applyFont="1" applyFill="1" applyBorder="1" applyAlignment="1" applyProtection="1">
      <alignment horizontal="center" vertical="center"/>
      <protection locked="0"/>
    </xf>
    <xf numFmtId="3" fontId="2" fillId="2" borderId="32"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vertical="center"/>
      <protection locked="0"/>
    </xf>
    <xf numFmtId="3" fontId="2" fillId="2" borderId="33"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horizontal="center" vertical="center"/>
      <protection locked="0"/>
    </xf>
    <xf numFmtId="165" fontId="2" fillId="5" borderId="32" xfId="50" applyNumberFormat="1" applyFont="1" applyFill="1" applyBorder="1" applyAlignment="1" applyProtection="1">
      <alignment vertical="center"/>
      <protection locked="0"/>
    </xf>
    <xf numFmtId="165" fontId="2" fillId="5" borderId="30" xfId="50" applyNumberFormat="1" applyFont="1" applyFill="1" applyBorder="1" applyAlignment="1" applyProtection="1">
      <alignment vertical="center"/>
      <protection locked="0"/>
    </xf>
    <xf numFmtId="165" fontId="2" fillId="5" borderId="31" xfId="50" applyNumberFormat="1" applyFont="1" applyFill="1" applyBorder="1" applyAlignment="1" applyProtection="1">
      <alignment vertical="center"/>
      <protection locked="0"/>
    </xf>
    <xf numFmtId="165" fontId="2" fillId="5" borderId="33" xfId="50" applyNumberFormat="1" applyFont="1" applyFill="1" applyBorder="1" applyAlignment="1" applyProtection="1">
      <alignment vertical="center"/>
      <protection locked="0"/>
    </xf>
    <xf numFmtId="165" fontId="2" fillId="5" borderId="34" xfId="50" applyNumberFormat="1" applyFont="1" applyFill="1" applyBorder="1" applyAlignment="1" applyProtection="1">
      <alignment vertical="center"/>
      <protection locked="0"/>
    </xf>
    <xf numFmtId="165" fontId="2" fillId="5" borderId="35" xfId="50" applyNumberFormat="1" applyFont="1" applyFill="1" applyBorder="1" applyAlignment="1" applyProtection="1">
      <alignment vertical="center"/>
      <protection locked="0"/>
    </xf>
    <xf numFmtId="165" fontId="2" fillId="5" borderId="36" xfId="50" applyNumberFormat="1" applyFont="1" applyFill="1" applyBorder="1" applyAlignment="1" applyProtection="1">
      <alignment vertical="center"/>
      <protection locked="0"/>
    </xf>
    <xf numFmtId="3" fontId="2" fillId="2" borderId="34" xfId="50" applyNumberFormat="1" applyFont="1" applyFill="1" applyBorder="1" applyAlignment="1" applyProtection="1">
      <alignment vertical="center"/>
      <protection locked="0"/>
    </xf>
    <xf numFmtId="164" fontId="2" fillId="2" borderId="35" xfId="50" applyNumberFormat="1" applyFont="1" applyFill="1" applyBorder="1" applyAlignment="1" applyProtection="1">
      <alignment vertical="center"/>
      <protection locked="0"/>
    </xf>
    <xf numFmtId="164" fontId="2" fillId="2" borderId="30" xfId="50" applyNumberFormat="1" applyFont="1" applyFill="1" applyBorder="1" applyAlignment="1" applyProtection="1">
      <alignment vertical="center"/>
      <protection locked="0"/>
    </xf>
    <xf numFmtId="164" fontId="2" fillId="2" borderId="36" xfId="50" applyNumberFormat="1" applyFont="1" applyFill="1" applyBorder="1" applyAlignment="1" applyProtection="1">
      <alignment vertical="center"/>
      <protection locked="0"/>
    </xf>
    <xf numFmtId="3" fontId="2" fillId="35" borderId="34" xfId="50" applyNumberFormat="1" applyFont="1" applyFill="1" applyBorder="1" applyAlignment="1" applyProtection="1">
      <alignment vertical="center"/>
      <protection locked="0"/>
    </xf>
    <xf numFmtId="0" fontId="2" fillId="35" borderId="37" xfId="50" applyNumberFormat="1" applyFont="1" applyFill="1" applyBorder="1" applyAlignment="1" applyProtection="1">
      <alignment vertical="center"/>
      <protection locked="0"/>
    </xf>
    <xf numFmtId="0" fontId="3" fillId="35" borderId="37" xfId="50" applyNumberFormat="1" applyFont="1" applyFill="1" applyBorder="1" applyAlignment="1" applyProtection="1">
      <alignment horizontal="center" vertical="center"/>
      <protection locked="0"/>
    </xf>
    <xf numFmtId="0" fontId="2" fillId="35" borderId="38" xfId="50" applyNumberFormat="1" applyFont="1" applyFill="1" applyBorder="1" applyAlignment="1" applyProtection="1">
      <alignment vertical="center"/>
      <protection locked="0"/>
    </xf>
    <xf numFmtId="0" fontId="2" fillId="35" borderId="39" xfId="50" applyNumberFormat="1" applyFont="1" applyFill="1" applyBorder="1" applyAlignment="1" applyProtection="1">
      <alignment vertical="center"/>
      <protection locked="0"/>
    </xf>
    <xf numFmtId="3" fontId="2" fillId="35" borderId="39" xfId="50" applyNumberFormat="1" applyFont="1" applyFill="1" applyBorder="1" applyAlignment="1" applyProtection="1">
      <alignment vertical="center"/>
      <protection locked="0"/>
    </xf>
    <xf numFmtId="3" fontId="2" fillId="35" borderId="37" xfId="50" applyNumberFormat="1" applyFont="1" applyFill="1" applyBorder="1" applyAlignment="1" applyProtection="1">
      <alignment vertical="center"/>
      <protection locked="0"/>
    </xf>
    <xf numFmtId="3" fontId="2" fillId="35" borderId="40" xfId="50" applyNumberFormat="1" applyFont="1" applyFill="1" applyBorder="1" applyAlignment="1" applyProtection="1">
      <alignment vertical="center"/>
      <protection locked="0"/>
    </xf>
    <xf numFmtId="3" fontId="2" fillId="35" borderId="41" xfId="50" applyNumberFormat="1" applyFont="1" applyFill="1" applyBorder="1" applyAlignment="1" applyProtection="1">
      <alignment vertical="center"/>
      <protection locked="0"/>
    </xf>
    <xf numFmtId="0" fontId="5" fillId="35" borderId="30" xfId="50" applyNumberFormat="1" applyFont="1" applyFill="1" applyBorder="1" applyAlignment="1" applyProtection="1">
      <alignment vertical="center"/>
      <protection locked="0"/>
    </xf>
    <xf numFmtId="0" fontId="2" fillId="35" borderId="30" xfId="50" applyNumberFormat="1" applyFont="1" applyFill="1" applyBorder="1" applyAlignment="1" applyProtection="1">
      <alignment horizontal="left" vertical="center"/>
      <protection locked="0"/>
    </xf>
    <xf numFmtId="3" fontId="5" fillId="35" borderId="32" xfId="50" applyNumberFormat="1" applyFont="1" applyFill="1" applyBorder="1" applyAlignment="1" applyProtection="1">
      <alignment vertical="center"/>
      <protection locked="0"/>
    </xf>
    <xf numFmtId="3" fontId="5" fillId="35" borderId="30" xfId="50" applyNumberFormat="1" applyFont="1" applyFill="1" applyBorder="1" applyAlignment="1" applyProtection="1">
      <alignment vertical="center"/>
      <protection locked="0"/>
    </xf>
    <xf numFmtId="3" fontId="5" fillId="35" borderId="31" xfId="50" applyNumberFormat="1" applyFont="1" applyFill="1" applyBorder="1" applyAlignment="1" applyProtection="1">
      <alignment vertical="center"/>
      <protection locked="0"/>
    </xf>
    <xf numFmtId="3" fontId="5" fillId="35" borderId="33" xfId="50" applyNumberFormat="1" applyFont="1" applyFill="1" applyBorder="1" applyAlignment="1" applyProtection="1">
      <alignment vertical="center"/>
      <protection locked="0"/>
    </xf>
    <xf numFmtId="3" fontId="5" fillId="35" borderId="34" xfId="50" applyNumberFormat="1" applyFont="1" applyFill="1" applyBorder="1" applyAlignment="1" applyProtection="1">
      <alignment vertical="center"/>
      <protection locked="0"/>
    </xf>
    <xf numFmtId="3" fontId="5" fillId="35" borderId="35" xfId="50" applyNumberFormat="1" applyFont="1" applyFill="1" applyBorder="1" applyAlignment="1" applyProtection="1">
      <alignment vertical="center"/>
      <protection locked="0"/>
    </xf>
    <xf numFmtId="3" fontId="5" fillId="35" borderId="36" xfId="50" applyNumberFormat="1" applyFont="1" applyFill="1" applyBorder="1" applyAlignment="1" applyProtection="1">
      <alignment vertical="center"/>
      <protection locked="0"/>
    </xf>
    <xf numFmtId="3" fontId="2" fillId="35" borderId="36" xfId="50" applyNumberFormat="1" applyFont="1" applyFill="1" applyBorder="1" applyAlignment="1" applyProtection="1">
      <alignment vertical="center"/>
      <protection locked="0"/>
    </xf>
    <xf numFmtId="3" fontId="2" fillId="35" borderId="35" xfId="50" applyNumberFormat="1" applyFont="1" applyFill="1" applyBorder="1" applyAlignment="1" applyProtection="1">
      <alignment vertical="center"/>
      <protection locked="0"/>
    </xf>
    <xf numFmtId="3" fontId="2" fillId="35" borderId="25" xfId="50" applyNumberFormat="1" applyFont="1" applyFill="1" applyBorder="1" applyAlignment="1" applyProtection="1">
      <alignment vertical="center"/>
      <protection locked="0"/>
    </xf>
    <xf numFmtId="0" fontId="5" fillId="2" borderId="30" xfId="50" applyNumberFormat="1" applyFont="1" applyFill="1" applyBorder="1" applyAlignment="1" applyProtection="1">
      <alignment vertical="center"/>
      <protection locked="0"/>
    </xf>
    <xf numFmtId="3" fontId="5" fillId="2" borderId="32"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vertical="center"/>
      <protection locked="0"/>
    </xf>
    <xf numFmtId="3" fontId="5" fillId="2" borderId="31" xfId="50" applyNumberFormat="1" applyFont="1" applyFill="1" applyBorder="1" applyAlignment="1" applyProtection="1">
      <alignment vertical="center"/>
      <protection locked="0"/>
    </xf>
    <xf numFmtId="3" fontId="5" fillId="2" borderId="33" xfId="50" applyNumberFormat="1" applyFont="1" applyFill="1" applyBorder="1" applyAlignment="1" applyProtection="1">
      <alignment vertical="center"/>
      <protection locked="0"/>
    </xf>
    <xf numFmtId="3" fontId="5" fillId="2" borderId="34" xfId="50" applyNumberFormat="1" applyFont="1" applyFill="1" applyBorder="1" applyAlignment="1" applyProtection="1">
      <alignment vertical="center"/>
      <protection locked="0"/>
    </xf>
    <xf numFmtId="3" fontId="5" fillId="2" borderId="35" xfId="50" applyNumberFormat="1" applyFont="1" applyFill="1" applyBorder="1" applyAlignment="1" applyProtection="1">
      <alignment vertical="center"/>
      <protection locked="0"/>
    </xf>
    <xf numFmtId="3" fontId="5" fillId="2" borderId="36"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protection locked="0"/>
    </xf>
    <xf numFmtId="3" fontId="2" fillId="2" borderId="25" xfId="50" applyNumberFormat="1" applyFont="1" applyFill="1" applyBorder="1" applyAlignment="1" applyProtection="1">
      <alignment vertical="center"/>
      <protection locked="0"/>
    </xf>
    <xf numFmtId="3" fontId="2" fillId="2" borderId="35" xfId="50" applyNumberFormat="1" applyFont="1" applyFill="1" applyBorder="1" applyAlignment="1" applyProtection="1">
      <alignment vertical="center"/>
      <protection locked="0"/>
    </xf>
    <xf numFmtId="3" fontId="2" fillId="2" borderId="36" xfId="50" applyNumberFormat="1" applyFont="1" applyFill="1" applyBorder="1" applyAlignment="1" applyProtection="1">
      <alignment vertical="center"/>
      <protection locked="0"/>
    </xf>
    <xf numFmtId="3" fontId="2" fillId="2" borderId="42" xfId="50" applyNumberFormat="1" applyFont="1" applyFill="1" applyBorder="1" applyAlignment="1" applyProtection="1">
      <alignment vertical="center"/>
      <protection locked="0"/>
    </xf>
    <xf numFmtId="3" fontId="2" fillId="2" borderId="43"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3" fontId="2" fillId="2" borderId="45" xfId="50" applyNumberFormat="1" applyFont="1" applyFill="1" applyBorder="1" applyAlignment="1" applyProtection="1">
      <alignment vertical="center"/>
      <protection locked="0"/>
    </xf>
    <xf numFmtId="3" fontId="2" fillId="2" borderId="32" xfId="50" applyNumberFormat="1" applyFont="1" applyFill="1" applyBorder="1" applyAlignment="1" applyProtection="1">
      <alignment horizontal="center" vertical="center"/>
      <protection locked="0"/>
    </xf>
    <xf numFmtId="164" fontId="2" fillId="2" borderId="31" xfId="50" applyNumberFormat="1" applyFont="1" applyFill="1" applyBorder="1" applyAlignment="1" applyProtection="1">
      <alignment vertical="center"/>
      <protection locked="0"/>
    </xf>
    <xf numFmtId="164" fontId="2" fillId="2" borderId="32" xfId="50" applyNumberFormat="1" applyFont="1" applyFill="1" applyBorder="1" applyAlignment="1" applyProtection="1">
      <alignment vertical="center"/>
      <protection locked="0"/>
    </xf>
    <xf numFmtId="164" fontId="2" fillId="2" borderId="33" xfId="50" applyNumberFormat="1" applyFont="1" applyFill="1" applyBorder="1" applyAlignment="1" applyProtection="1">
      <alignment vertical="center"/>
      <protection locked="0"/>
    </xf>
    <xf numFmtId="164" fontId="2" fillId="2" borderId="25" xfId="50" applyNumberFormat="1" applyFont="1" applyFill="1" applyBorder="1" applyAlignment="1" applyProtection="1">
      <alignment vertical="center"/>
      <protection locked="0"/>
    </xf>
    <xf numFmtId="0" fontId="5" fillId="19" borderId="30" xfId="0" applyNumberFormat="1" applyFont="1" applyFill="1" applyBorder="1" applyAlignment="1" applyProtection="1">
      <alignment vertical="center"/>
      <protection locked="0"/>
    </xf>
    <xf numFmtId="0" fontId="2" fillId="19" borderId="37" xfId="0" applyNumberFormat="1" applyFont="1" applyFill="1" applyBorder="1" applyAlignment="1" applyProtection="1">
      <alignment vertical="center"/>
      <protection locked="0"/>
    </xf>
    <xf numFmtId="0" fontId="3" fillId="19" borderId="37" xfId="0" applyNumberFormat="1" applyFont="1" applyFill="1" applyBorder="1" applyAlignment="1" applyProtection="1">
      <alignment horizontal="center" vertical="center"/>
      <protection locked="0"/>
    </xf>
    <xf numFmtId="0" fontId="3" fillId="19" borderId="30" xfId="0" applyNumberFormat="1" applyFont="1" applyFill="1" applyBorder="1" applyAlignment="1" applyProtection="1">
      <alignment horizontal="center" vertical="center"/>
      <protection locked="0"/>
    </xf>
    <xf numFmtId="0" fontId="2" fillId="0" borderId="0"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horizontal="center" vertical="center"/>
      <protection locked="0"/>
    </xf>
    <xf numFmtId="0" fontId="5" fillId="13" borderId="30" xfId="50" applyNumberFormat="1" applyFont="1" applyFill="1" applyBorder="1" applyAlignment="1" applyProtection="1">
      <alignment vertical="center"/>
      <protection locked="0"/>
    </xf>
    <xf numFmtId="0" fontId="3" fillId="13" borderId="34" xfId="50" applyNumberFormat="1" applyFont="1" applyFill="1" applyBorder="1" applyAlignment="1" applyProtection="1">
      <alignment horizontal="center" vertical="center"/>
      <protection locked="0"/>
    </xf>
    <xf numFmtId="3" fontId="5" fillId="13" borderId="32" xfId="50" applyNumberFormat="1" applyFont="1" applyFill="1" applyBorder="1" applyAlignment="1" applyProtection="1">
      <alignment vertical="center"/>
      <protection locked="0"/>
    </xf>
    <xf numFmtId="3" fontId="5" fillId="13" borderId="30" xfId="50" applyNumberFormat="1" applyFont="1" applyFill="1" applyBorder="1" applyAlignment="1" applyProtection="1">
      <alignment vertical="center"/>
      <protection locked="0"/>
    </xf>
    <xf numFmtId="3" fontId="5" fillId="13" borderId="31" xfId="50" applyNumberFormat="1" applyFont="1" applyFill="1" applyBorder="1" applyAlignment="1" applyProtection="1">
      <alignment vertical="center"/>
      <protection locked="0"/>
    </xf>
    <xf numFmtId="3" fontId="5" fillId="13" borderId="33" xfId="50" applyNumberFormat="1" applyFont="1" applyFill="1" applyBorder="1" applyAlignment="1" applyProtection="1">
      <alignment vertical="center"/>
      <protection locked="0"/>
    </xf>
    <xf numFmtId="3" fontId="5" fillId="13" borderId="34" xfId="50" applyNumberFormat="1" applyFont="1" applyFill="1" applyBorder="1" applyAlignment="1" applyProtection="1">
      <alignment vertical="center"/>
      <protection locked="0"/>
    </xf>
    <xf numFmtId="3" fontId="5" fillId="13" borderId="35" xfId="50" applyNumberFormat="1" applyFont="1" applyFill="1" applyBorder="1" applyAlignment="1" applyProtection="1">
      <alignment vertical="center"/>
      <protection locked="0"/>
    </xf>
    <xf numFmtId="3" fontId="5" fillId="13" borderId="36" xfId="50" applyNumberFormat="1" applyFont="1" applyFill="1" applyBorder="1" applyAlignment="1" applyProtection="1">
      <alignment horizontal="right" vertical="center"/>
      <protection locked="0"/>
    </xf>
    <xf numFmtId="164" fontId="5" fillId="13" borderId="30" xfId="50" applyNumberFormat="1" applyFont="1" applyFill="1" applyBorder="1" applyAlignment="1" applyProtection="1">
      <alignment vertical="center"/>
      <protection locked="0"/>
    </xf>
    <xf numFmtId="0" fontId="2" fillId="36" borderId="37" xfId="50" applyNumberFormat="1" applyFont="1" applyFill="1" applyBorder="1" applyAlignment="1" applyProtection="1">
      <alignment vertical="center"/>
      <protection locked="0"/>
    </xf>
    <xf numFmtId="0" fontId="3" fillId="36" borderId="37" xfId="50" applyNumberFormat="1" applyFont="1" applyFill="1" applyBorder="1" applyAlignment="1" applyProtection="1">
      <alignment horizontal="center" vertical="center"/>
      <protection locked="0"/>
    </xf>
    <xf numFmtId="0" fontId="2" fillId="36" borderId="40" xfId="50" applyNumberFormat="1" applyFont="1" applyFill="1" applyBorder="1" applyAlignment="1" applyProtection="1">
      <alignment vertical="center"/>
      <protection locked="0"/>
    </xf>
    <xf numFmtId="0" fontId="2" fillId="36" borderId="41" xfId="50" applyNumberFormat="1" applyFont="1" applyFill="1" applyBorder="1" applyAlignment="1" applyProtection="1">
      <alignment vertical="center"/>
      <protection locked="0"/>
    </xf>
    <xf numFmtId="0" fontId="5" fillId="2" borderId="30" xfId="0" applyNumberFormat="1" applyFont="1" applyFill="1" applyBorder="1" applyAlignment="1" applyProtection="1">
      <alignment vertical="center"/>
      <protection locked="0"/>
    </xf>
    <xf numFmtId="0" fontId="3" fillId="2" borderId="30" xfId="0" applyNumberFormat="1" applyFont="1" applyFill="1" applyBorder="1" applyAlignment="1" applyProtection="1">
      <alignment horizontal="center" vertical="center"/>
      <protection locked="0"/>
    </xf>
    <xf numFmtId="0" fontId="2" fillId="2" borderId="30" xfId="0" applyNumberFormat="1" applyFont="1" applyFill="1" applyBorder="1" applyAlignment="1" applyProtection="1">
      <alignment vertical="center"/>
      <protection locked="0"/>
    </xf>
    <xf numFmtId="3" fontId="2" fillId="2" borderId="30" xfId="0" applyNumberFormat="1" applyFont="1" applyFill="1" applyBorder="1" applyAlignment="1" applyProtection="1">
      <alignment vertical="center"/>
      <protection locked="0"/>
    </xf>
    <xf numFmtId="3" fontId="2" fillId="2" borderId="33"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vertical="center"/>
      <protection locked="0"/>
    </xf>
    <xf numFmtId="0" fontId="3" fillId="5" borderId="30" xfId="0" applyNumberFormat="1" applyFont="1" applyFill="1" applyBorder="1" applyAlignment="1" applyProtection="1">
      <alignment horizontal="center" vertical="center"/>
      <protection locked="0"/>
    </xf>
    <xf numFmtId="3" fontId="2" fillId="5" borderId="30" xfId="0" applyNumberFormat="1" applyFont="1" applyFill="1" applyBorder="1" applyAlignment="1" applyProtection="1">
      <alignment vertical="center"/>
      <protection locked="0"/>
    </xf>
    <xf numFmtId="3" fontId="2" fillId="5" borderId="33" xfId="0" applyNumberFormat="1" applyFont="1" applyFill="1" applyBorder="1" applyAlignment="1" applyProtection="1">
      <alignment vertical="center"/>
      <protection locked="0"/>
    </xf>
    <xf numFmtId="0" fontId="2" fillId="11" borderId="30" xfId="0" applyNumberFormat="1" applyFont="1" applyFill="1" applyBorder="1" applyAlignment="1" applyProtection="1">
      <alignment vertical="center"/>
      <protection locked="0"/>
    </xf>
    <xf numFmtId="0" fontId="3" fillId="11" borderId="30" xfId="0" applyNumberFormat="1" applyFont="1" applyFill="1" applyBorder="1" applyAlignment="1" applyProtection="1">
      <alignment horizontal="center" vertical="center"/>
      <protection locked="0"/>
    </xf>
    <xf numFmtId="3" fontId="2" fillId="11" borderId="30" xfId="0" applyNumberFormat="1" applyFont="1" applyFill="1" applyBorder="1" applyAlignment="1" applyProtection="1">
      <alignment vertical="center"/>
      <protection locked="0"/>
    </xf>
    <xf numFmtId="3" fontId="2" fillId="11" borderId="33" xfId="0" applyNumberFormat="1" applyFont="1" applyFill="1" applyBorder="1" applyAlignment="1" applyProtection="1">
      <alignment vertical="center"/>
      <protection locked="0"/>
    </xf>
    <xf numFmtId="0" fontId="5" fillId="37" borderId="30" xfId="0" applyNumberFormat="1" applyFont="1" applyFill="1" applyBorder="1" applyAlignment="1" applyProtection="1">
      <alignment vertical="center"/>
      <protection locked="0"/>
    </xf>
    <xf numFmtId="0" fontId="3" fillId="37" borderId="30" xfId="0" applyNumberFormat="1" applyFont="1" applyFill="1" applyBorder="1" applyAlignment="1" applyProtection="1">
      <alignment horizontal="center" vertical="center"/>
      <protection locked="0"/>
    </xf>
    <xf numFmtId="0" fontId="2" fillId="37" borderId="37" xfId="0" applyNumberFormat="1" applyFont="1" applyFill="1" applyBorder="1" applyAlignment="1" applyProtection="1">
      <alignment vertical="center"/>
      <protection locked="0"/>
    </xf>
    <xf numFmtId="0" fontId="3" fillId="37" borderId="37" xfId="0" applyNumberFormat="1" applyFont="1" applyFill="1" applyBorder="1" applyAlignment="1" applyProtection="1">
      <alignment horizontal="center" vertical="center"/>
      <protection locked="0"/>
    </xf>
    <xf numFmtId="0" fontId="5" fillId="37" borderId="37" xfId="0" applyNumberFormat="1" applyFont="1" applyFill="1" applyBorder="1" applyAlignment="1" applyProtection="1">
      <alignment vertical="center"/>
      <protection locked="0"/>
    </xf>
    <xf numFmtId="0" fontId="2" fillId="37" borderId="46" xfId="0" applyNumberFormat="1" applyFont="1" applyFill="1" applyBorder="1" applyAlignment="1" applyProtection="1">
      <alignment vertical="center"/>
      <protection locked="0"/>
    </xf>
    <xf numFmtId="164" fontId="2" fillId="13" borderId="10" xfId="50" applyNumberFormat="1" applyFont="1" applyFill="1" applyBorder="1" applyAlignment="1" applyProtection="1">
      <alignment vertical="center"/>
      <protection locked="0"/>
    </xf>
    <xf numFmtId="164" fontId="2" fillId="13" borderId="11" xfId="50" applyNumberFormat="1" applyFont="1" applyFill="1" applyBorder="1" applyAlignment="1" applyProtection="1">
      <alignment vertical="center"/>
      <protection locked="0"/>
    </xf>
    <xf numFmtId="164" fontId="2" fillId="13" borderId="12" xfId="50" applyNumberFormat="1" applyFont="1" applyFill="1" applyBorder="1" applyAlignment="1" applyProtection="1">
      <alignment vertical="center"/>
      <protection locked="0"/>
    </xf>
    <xf numFmtId="164" fontId="2" fillId="13" borderId="30" xfId="50" applyNumberFormat="1" applyFont="1" applyFill="1" applyBorder="1" applyAlignment="1" applyProtection="1">
      <alignment vertical="center"/>
      <protection locked="0"/>
    </xf>
    <xf numFmtId="0" fontId="2" fillId="13" borderId="30" xfId="50"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horizontal="center" vertical="center"/>
      <protection locked="0"/>
    </xf>
    <xf numFmtId="3" fontId="2" fillId="13" borderId="30"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right" vertical="center"/>
      <protection locked="0"/>
    </xf>
    <xf numFmtId="3" fontId="2" fillId="13" borderId="33" xfId="50" applyNumberFormat="1" applyFont="1" applyFill="1" applyBorder="1" applyAlignment="1" applyProtection="1">
      <alignment horizontal="right" vertical="center"/>
      <protection locked="0"/>
    </xf>
    <xf numFmtId="3" fontId="2" fillId="13" borderId="30" xfId="50" applyNumberFormat="1" applyFont="1" applyFill="1" applyBorder="1" applyAlignment="1" applyProtection="1">
      <alignment horizontal="right" vertical="center"/>
      <protection locked="0"/>
    </xf>
    <xf numFmtId="3" fontId="2" fillId="13" borderId="34" xfId="50" applyNumberFormat="1" applyFont="1" applyFill="1" applyBorder="1" applyAlignment="1" applyProtection="1">
      <alignment horizontal="right" vertical="center"/>
      <protection locked="0"/>
    </xf>
    <xf numFmtId="3" fontId="2" fillId="13" borderId="35" xfId="50" applyNumberFormat="1" applyFont="1" applyFill="1" applyBorder="1" applyAlignment="1" applyProtection="1">
      <alignment horizontal="right" vertical="center"/>
      <protection locked="0"/>
    </xf>
    <xf numFmtId="3" fontId="2" fillId="13" borderId="36" xfId="50" applyNumberFormat="1" applyFont="1" applyFill="1" applyBorder="1" applyAlignment="1" applyProtection="1">
      <alignment horizontal="right" vertical="center"/>
      <protection locked="0"/>
    </xf>
    <xf numFmtId="3" fontId="2" fillId="13" borderId="32" xfId="50" applyNumberFormat="1" applyFont="1" applyFill="1" applyBorder="1" applyAlignment="1" quotePrefix="1">
      <alignment/>
    </xf>
    <xf numFmtId="3" fontId="2" fillId="13" borderId="30" xfId="50" applyNumberFormat="1" applyFont="1" applyFill="1" applyBorder="1" applyAlignment="1" quotePrefix="1">
      <alignment/>
    </xf>
    <xf numFmtId="3" fontId="2" fillId="13" borderId="31" xfId="50" applyNumberFormat="1" applyFont="1" applyFill="1" applyBorder="1" applyAlignment="1" quotePrefix="1">
      <alignment/>
    </xf>
    <xf numFmtId="3" fontId="2" fillId="13" borderId="30" xfId="50" applyNumberFormat="1" applyFont="1" applyFill="1" applyBorder="1" applyAlignment="1">
      <alignment/>
    </xf>
    <xf numFmtId="3" fontId="2" fillId="13" borderId="33" xfId="50" applyNumberFormat="1" applyFont="1" applyFill="1" applyBorder="1" applyAlignment="1" quotePrefix="1">
      <alignment/>
    </xf>
    <xf numFmtId="3" fontId="2" fillId="13" borderId="34" xfId="50" applyNumberFormat="1" applyFont="1" applyFill="1" applyBorder="1" applyAlignment="1" quotePrefix="1">
      <alignment/>
    </xf>
    <xf numFmtId="3" fontId="2" fillId="13" borderId="35" xfId="50" applyNumberFormat="1" applyFont="1" applyFill="1" applyBorder="1" applyAlignment="1">
      <alignment/>
    </xf>
    <xf numFmtId="3" fontId="2" fillId="13" borderId="36" xfId="50" applyNumberFormat="1" applyFont="1" applyFill="1" applyBorder="1" applyAlignment="1">
      <alignment/>
    </xf>
    <xf numFmtId="3" fontId="2" fillId="13" borderId="30" xfId="50" applyNumberFormat="1" applyFont="1" applyFill="1" applyBorder="1" applyAlignment="1">
      <alignment horizontal="right"/>
    </xf>
    <xf numFmtId="0" fontId="2" fillId="13" borderId="30" xfId="50" applyNumberFormat="1" applyFont="1" applyFill="1" applyBorder="1" applyAlignment="1" applyProtection="1">
      <alignment horizontal="left" vertical="center"/>
      <protection locked="0"/>
    </xf>
    <xf numFmtId="3" fontId="2" fillId="36" borderId="38" xfId="50" applyNumberFormat="1" applyFont="1" applyFill="1" applyBorder="1" applyAlignment="1" applyProtection="1">
      <alignment horizontal="center" vertical="center"/>
      <protection locked="0"/>
    </xf>
    <xf numFmtId="3" fontId="2" fillId="36" borderId="37" xfId="50" applyNumberFormat="1" applyFont="1" applyFill="1" applyBorder="1" applyAlignment="1" applyProtection="1">
      <alignment horizontal="center" vertical="center"/>
      <protection locked="0"/>
    </xf>
    <xf numFmtId="3" fontId="2" fillId="36" borderId="39" xfId="50" applyNumberFormat="1" applyFont="1" applyFill="1" applyBorder="1" applyAlignment="1" applyProtection="1">
      <alignment horizontal="center" vertical="center"/>
      <protection locked="0"/>
    </xf>
    <xf numFmtId="3" fontId="2" fillId="36" borderId="40" xfId="50" applyNumberFormat="1" applyFont="1" applyFill="1" applyBorder="1" applyAlignment="1" applyProtection="1">
      <alignment horizontal="center" vertical="center"/>
      <protection locked="0"/>
    </xf>
    <xf numFmtId="3" fontId="2" fillId="36" borderId="41" xfId="50" applyNumberFormat="1" applyFont="1" applyFill="1" applyBorder="1" applyAlignment="1" applyProtection="1">
      <alignment horizontal="center" vertical="center"/>
      <protection locked="0"/>
    </xf>
    <xf numFmtId="0" fontId="2" fillId="36" borderId="37" xfId="0" applyNumberFormat="1" applyFont="1" applyFill="1" applyBorder="1" applyAlignment="1" applyProtection="1">
      <alignment vertical="center"/>
      <protection locked="0"/>
    </xf>
    <xf numFmtId="0" fontId="3" fillId="36" borderId="30" xfId="0" applyNumberFormat="1" applyFont="1" applyFill="1" applyBorder="1" applyAlignment="1" applyProtection="1">
      <alignment horizontal="center" vertical="center"/>
      <protection locked="0"/>
    </xf>
    <xf numFmtId="0" fontId="5" fillId="36" borderId="37" xfId="50" applyNumberFormat="1" applyFont="1" applyFill="1" applyBorder="1" applyAlignment="1" applyProtection="1">
      <alignment horizontal="center" vertical="center"/>
      <protection locked="0"/>
    </xf>
    <xf numFmtId="0" fontId="5" fillId="36" borderId="40" xfId="50" applyNumberFormat="1" applyFont="1" applyFill="1" applyBorder="1" applyAlignment="1" applyProtection="1">
      <alignment horizontal="center" vertical="center"/>
      <protection locked="0"/>
    </xf>
    <xf numFmtId="0" fontId="5" fillId="36" borderId="41" xfId="50" applyNumberFormat="1" applyFont="1" applyFill="1" applyBorder="1" applyAlignment="1" applyProtection="1">
      <alignment horizontal="center" vertical="center"/>
      <protection locked="0"/>
    </xf>
    <xf numFmtId="0" fontId="0" fillId="0" borderId="0" xfId="50" applyNumberFormat="1" applyFont="1" applyFill="1" applyBorder="1" applyAlignment="1" applyProtection="1">
      <alignment horizontal="left" vertical="top"/>
      <protection/>
    </xf>
    <xf numFmtId="0" fontId="6" fillId="0" borderId="0" xfId="50" applyNumberFormat="1" applyFont="1" applyFill="1" applyBorder="1" applyAlignment="1" applyProtection="1">
      <alignment horizontal="left" vertical="top"/>
      <protection/>
    </xf>
    <xf numFmtId="0" fontId="2" fillId="33" borderId="0" xfId="50" applyNumberFormat="1" applyFont="1" applyFill="1" applyBorder="1" applyAlignment="1" applyProtection="1">
      <alignment horizontal="left" vertical="center"/>
      <protection locked="0"/>
    </xf>
    <xf numFmtId="0" fontId="5" fillId="35" borderId="47" xfId="50" applyNumberFormat="1" applyFont="1" applyFill="1" applyBorder="1" applyAlignment="1" applyProtection="1">
      <alignment horizontal="left" vertical="center"/>
      <protection locked="0"/>
    </xf>
    <xf numFmtId="0" fontId="2" fillId="35" borderId="0" xfId="50" applyNumberFormat="1" applyFont="1" applyFill="1" applyBorder="1" applyAlignment="1" applyProtection="1">
      <alignment horizontal="left" vertical="center"/>
      <protection locked="0"/>
    </xf>
    <xf numFmtId="0" fontId="2" fillId="0" borderId="0" xfId="50" applyNumberFormat="1" applyFont="1" applyFill="1" applyBorder="1" applyAlignment="1" applyProtection="1">
      <alignment horizontal="left" vertical="center"/>
      <protection locked="0"/>
    </xf>
    <xf numFmtId="0" fontId="2" fillId="2" borderId="0" xfId="50" applyNumberFormat="1" applyFont="1" applyFill="1" applyBorder="1" applyAlignment="1" applyProtection="1">
      <alignment horizontal="left" vertical="center"/>
      <protection locked="0"/>
    </xf>
    <xf numFmtId="0" fontId="5" fillId="19" borderId="47" xfId="50" applyNumberFormat="1" applyFont="1" applyFill="1" applyBorder="1" applyAlignment="1" applyProtection="1">
      <alignment horizontal="left" vertical="center"/>
      <protection locked="0"/>
    </xf>
    <xf numFmtId="0" fontId="2" fillId="13" borderId="0" xfId="50" applyNumberFormat="1" applyFont="1" applyFill="1" applyBorder="1" applyAlignment="1" applyProtection="1">
      <alignment horizontal="left" vertical="center"/>
      <protection locked="0"/>
    </xf>
    <xf numFmtId="0" fontId="2" fillId="7" borderId="0" xfId="50" applyNumberFormat="1" applyFont="1" applyFill="1" applyBorder="1" applyAlignment="1" applyProtection="1">
      <alignment horizontal="left" vertical="center"/>
      <protection locked="0"/>
    </xf>
    <xf numFmtId="0" fontId="5" fillId="36" borderId="47" xfId="50" applyNumberFormat="1" applyFont="1" applyFill="1" applyBorder="1" applyAlignment="1" applyProtection="1">
      <alignment horizontal="left" vertical="center"/>
      <protection locked="0"/>
    </xf>
    <xf numFmtId="0" fontId="0" fillId="33" borderId="0" xfId="50" applyNumberFormat="1" applyFont="1" applyFill="1" applyBorder="1" applyAlignment="1" applyProtection="1">
      <alignment horizontal="left" vertical="top"/>
      <protection/>
    </xf>
    <xf numFmtId="0" fontId="9" fillId="36" borderId="47" xfId="50" applyNumberFormat="1" applyFont="1" applyFill="1" applyBorder="1" applyAlignment="1" applyProtection="1">
      <alignment horizontal="left" vertical="center"/>
      <protection/>
    </xf>
    <xf numFmtId="0" fontId="5" fillId="37" borderId="47" xfId="0" applyNumberFormat="1"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left" vertical="center"/>
      <protection locked="0"/>
    </xf>
    <xf numFmtId="0" fontId="2" fillId="5" borderId="0" xfId="50" applyNumberFormat="1" applyFont="1" applyFill="1" applyBorder="1" applyAlignment="1" applyProtection="1">
      <alignment horizontal="left" vertical="center"/>
      <protection locked="0"/>
    </xf>
    <xf numFmtId="0" fontId="5" fillId="19" borderId="47" xfId="0" applyNumberFormat="1" applyFont="1" applyFill="1" applyBorder="1" applyAlignment="1" applyProtection="1">
      <alignment horizontal="left" vertical="center"/>
      <protection locked="0"/>
    </xf>
    <xf numFmtId="0" fontId="2" fillId="19" borderId="0" xfId="50" applyNumberFormat="1" applyFont="1" applyFill="1" applyBorder="1" applyAlignment="1" applyProtection="1">
      <alignment horizontal="left" vertical="center"/>
      <protection locked="0"/>
    </xf>
    <xf numFmtId="0" fontId="5" fillId="36" borderId="47" xfId="0" applyNumberFormat="1" applyFont="1" applyFill="1" applyBorder="1" applyAlignment="1" applyProtection="1">
      <alignment horizontal="left" vertical="center"/>
      <protection locked="0"/>
    </xf>
    <xf numFmtId="0" fontId="2" fillId="8" borderId="30" xfId="50" applyNumberFormat="1" applyFont="1" applyFill="1" applyBorder="1" applyAlignment="1" applyProtection="1">
      <alignment horizontal="left" vertical="center"/>
      <protection locked="0"/>
    </xf>
    <xf numFmtId="3" fontId="2" fillId="5" borderId="34" xfId="50" applyNumberFormat="1" applyFont="1" applyFill="1" applyBorder="1" applyAlignment="1" applyProtection="1">
      <alignment vertical="center"/>
      <protection locked="0"/>
    </xf>
    <xf numFmtId="3" fontId="2" fillId="5" borderId="35" xfId="50" applyNumberFormat="1" applyFont="1" applyFill="1" applyBorder="1" applyAlignment="1" applyProtection="1">
      <alignment vertical="center"/>
      <protection locked="0"/>
    </xf>
    <xf numFmtId="3" fontId="2" fillId="5" borderId="36" xfId="50" applyNumberFormat="1" applyFont="1" applyFill="1" applyBorder="1" applyAlignment="1" applyProtection="1">
      <alignment vertical="center"/>
      <protection locked="0"/>
    </xf>
    <xf numFmtId="0" fontId="3" fillId="14" borderId="34" xfId="50" applyNumberFormat="1" applyFont="1" applyFill="1" applyBorder="1" applyAlignment="1" applyProtection="1">
      <alignment horizontal="center" vertical="center"/>
      <protection locked="0"/>
    </xf>
    <xf numFmtId="0" fontId="3" fillId="11" borderId="34" xfId="50" applyNumberFormat="1" applyFont="1" applyFill="1" applyBorder="1" applyAlignment="1" applyProtection="1">
      <alignment horizontal="center" vertical="center"/>
      <protection locked="0"/>
    </xf>
    <xf numFmtId="3" fontId="2" fillId="11" borderId="32" xfId="50" applyNumberFormat="1" applyFont="1" applyFill="1" applyBorder="1" applyAlignment="1" applyProtection="1">
      <alignment horizontal="center" vertical="center"/>
      <protection locked="0"/>
    </xf>
    <xf numFmtId="3" fontId="2" fillId="11" borderId="30" xfId="50" applyNumberFormat="1" applyFont="1" applyFill="1" applyBorder="1" applyAlignment="1" applyProtection="1">
      <alignment horizontal="center" vertical="center"/>
      <protection locked="0"/>
    </xf>
    <xf numFmtId="164" fontId="2" fillId="11" borderId="31" xfId="50" applyNumberFormat="1" applyFont="1" applyFill="1" applyBorder="1" applyAlignment="1" applyProtection="1">
      <alignment vertical="center"/>
      <protection locked="0"/>
    </xf>
    <xf numFmtId="164" fontId="2" fillId="11" borderId="32" xfId="50" applyNumberFormat="1" applyFont="1" applyFill="1" applyBorder="1" applyAlignment="1" applyProtection="1">
      <alignment vertical="center"/>
      <protection locked="0"/>
    </xf>
    <xf numFmtId="164" fontId="2" fillId="11" borderId="30" xfId="50" applyNumberFormat="1" applyFont="1" applyFill="1" applyBorder="1" applyAlignment="1" applyProtection="1">
      <alignment vertical="center"/>
      <protection locked="0"/>
    </xf>
    <xf numFmtId="164" fontId="2" fillId="11" borderId="33" xfId="50" applyNumberFormat="1" applyFont="1" applyFill="1" applyBorder="1" applyAlignment="1" applyProtection="1">
      <alignment vertical="center"/>
      <protection locked="0"/>
    </xf>
    <xf numFmtId="164" fontId="2" fillId="11" borderId="25"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xf>
    <xf numFmtId="164" fontId="2" fillId="11" borderId="36" xfId="50" applyNumberFormat="1" applyFont="1" applyFill="1" applyBorder="1" applyAlignment="1" applyProtection="1">
      <alignment vertical="center"/>
      <protection locked="0"/>
    </xf>
    <xf numFmtId="164" fontId="5" fillId="11" borderId="36" xfId="50" applyNumberFormat="1" applyFont="1" applyFill="1" applyBorder="1" applyAlignment="1" applyProtection="1">
      <alignment vertical="center"/>
      <protection locked="0"/>
    </xf>
    <xf numFmtId="164" fontId="2" fillId="11" borderId="34"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locked="0"/>
    </xf>
    <xf numFmtId="0" fontId="2" fillId="17" borderId="0" xfId="50" applyNumberFormat="1" applyFont="1" applyFill="1" applyBorder="1" applyAlignment="1" applyProtection="1">
      <alignment horizontal="left" vertical="center"/>
      <protection locked="0"/>
    </xf>
    <xf numFmtId="0" fontId="2" fillId="37" borderId="0" xfId="0" applyNumberFormat="1" applyFont="1" applyFill="1" applyBorder="1" applyAlignment="1" applyProtection="1">
      <alignment horizontal="left" vertical="center"/>
      <protection locked="0"/>
    </xf>
    <xf numFmtId="164" fontId="2" fillId="2" borderId="27"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indent="2"/>
      <protection locked="0"/>
    </xf>
    <xf numFmtId="164" fontId="2" fillId="8" borderId="32" xfId="50" applyNumberFormat="1" applyFont="1" applyFill="1" applyBorder="1" applyAlignment="1" applyProtection="1">
      <alignment horizontal="center" vertical="center"/>
      <protection locked="0"/>
    </xf>
    <xf numFmtId="164" fontId="2" fillId="8" borderId="30"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vertical="center"/>
      <protection locked="0"/>
    </xf>
    <xf numFmtId="164" fontId="2" fillId="8" borderId="33" xfId="50" applyNumberFormat="1" applyFont="1" applyFill="1" applyBorder="1" applyAlignment="1" applyProtection="1">
      <alignment vertical="center"/>
      <protection locked="0"/>
    </xf>
    <xf numFmtId="164" fontId="2" fillId="8" borderId="30" xfId="50" applyNumberFormat="1" applyFont="1" applyFill="1" applyBorder="1" applyAlignment="1" applyProtection="1">
      <alignment vertical="center"/>
      <protection locked="0"/>
    </xf>
    <xf numFmtId="164" fontId="2" fillId="8" borderId="34" xfId="50" applyNumberFormat="1" applyFont="1" applyFill="1" applyBorder="1" applyAlignment="1" applyProtection="1">
      <alignment vertical="center"/>
      <protection locked="0"/>
    </xf>
    <xf numFmtId="164" fontId="2" fillId="8" borderId="35" xfId="50" applyNumberFormat="1" applyFont="1" applyFill="1" applyBorder="1" applyAlignment="1" applyProtection="1">
      <alignment vertical="center"/>
      <protection locked="0"/>
    </xf>
    <xf numFmtId="164" fontId="2" fillId="8" borderId="36"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horizontal="left" vertical="center" indent="2"/>
      <protection locked="0"/>
    </xf>
    <xf numFmtId="164" fontId="2" fillId="2" borderId="34" xfId="50" applyNumberFormat="1" applyFont="1" applyFill="1" applyBorder="1" applyAlignment="1" applyProtection="1">
      <alignment vertical="center"/>
      <protection locked="0"/>
    </xf>
    <xf numFmtId="0" fontId="2" fillId="14" borderId="0" xfId="50" applyNumberFormat="1" applyFont="1" applyFill="1" applyBorder="1" applyAlignment="1" applyProtection="1">
      <alignment horizontal="left" vertical="center"/>
      <protection locked="0"/>
    </xf>
    <xf numFmtId="0" fontId="5" fillId="14" borderId="30" xfId="50" applyNumberFormat="1" applyFont="1" applyFill="1" applyBorder="1" applyAlignment="1" applyProtection="1">
      <alignment vertical="center"/>
      <protection locked="0"/>
    </xf>
    <xf numFmtId="164" fontId="5" fillId="14" borderId="32" xfId="50" applyNumberFormat="1" applyFont="1" applyFill="1" applyBorder="1" applyAlignment="1" applyProtection="1">
      <alignment vertical="center"/>
      <protection locked="0"/>
    </xf>
    <xf numFmtId="164" fontId="5" fillId="14" borderId="30" xfId="50" applyNumberFormat="1" applyFont="1" applyFill="1" applyBorder="1" applyAlignment="1" applyProtection="1">
      <alignment vertical="center"/>
      <protection locked="0"/>
    </xf>
    <xf numFmtId="164" fontId="5" fillId="14" borderId="31" xfId="50" applyNumberFormat="1" applyFont="1" applyFill="1" applyBorder="1" applyAlignment="1" applyProtection="1">
      <alignment vertical="center"/>
      <protection locked="0"/>
    </xf>
    <xf numFmtId="164" fontId="5" fillId="14" borderId="27" xfId="50" applyNumberFormat="1" applyFont="1" applyFill="1" applyBorder="1" applyAlignment="1" applyProtection="1">
      <alignment vertical="center"/>
      <protection locked="0"/>
    </xf>
    <xf numFmtId="164" fontId="5" fillId="14" borderId="33" xfId="50" applyNumberFormat="1" applyFont="1" applyFill="1" applyBorder="1" applyAlignment="1" applyProtection="1">
      <alignment vertical="center"/>
      <protection locked="0"/>
    </xf>
    <xf numFmtId="164" fontId="5" fillId="14" borderId="25" xfId="50" applyNumberFormat="1" applyFont="1" applyFill="1" applyBorder="1" applyAlignment="1" applyProtection="1">
      <alignment vertical="center"/>
      <protection locked="0"/>
    </xf>
    <xf numFmtId="164" fontId="5" fillId="14" borderId="35" xfId="50" applyNumberFormat="1" applyFont="1" applyFill="1" applyBorder="1" applyAlignment="1" applyProtection="1">
      <alignment vertical="center"/>
      <protection locked="0"/>
    </xf>
    <xf numFmtId="164" fontId="5" fillId="14" borderId="36"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horizontal="center" vertical="center"/>
      <protection locked="0"/>
    </xf>
    <xf numFmtId="3" fontId="2" fillId="8" borderId="32" xfId="50" applyNumberFormat="1" applyFont="1" applyFill="1" applyBorder="1" applyAlignment="1" applyProtection="1">
      <alignment horizontal="center" vertical="center"/>
      <protection locked="0"/>
    </xf>
    <xf numFmtId="3" fontId="2" fillId="8" borderId="31" xfId="50" applyNumberFormat="1" applyFont="1" applyFill="1" applyBorder="1" applyAlignment="1" applyProtection="1">
      <alignment horizontal="center" vertical="center"/>
      <protection locked="0"/>
    </xf>
    <xf numFmtId="0" fontId="5" fillId="8" borderId="30" xfId="50" applyNumberFormat="1" applyFont="1" applyFill="1" applyBorder="1" applyAlignment="1" applyProtection="1">
      <alignment vertical="center"/>
      <protection locked="0"/>
    </xf>
    <xf numFmtId="164" fontId="5" fillId="8" borderId="31" xfId="50" applyNumberFormat="1" applyFont="1" applyFill="1" applyBorder="1" applyAlignment="1" applyProtection="1">
      <alignment vertical="center"/>
      <protection locked="0"/>
    </xf>
    <xf numFmtId="164" fontId="5" fillId="8" borderId="32" xfId="50" applyNumberFormat="1" applyFont="1" applyFill="1" applyBorder="1" applyAlignment="1" applyProtection="1">
      <alignment vertical="center"/>
      <protection locked="0"/>
    </xf>
    <xf numFmtId="164" fontId="5" fillId="8" borderId="30" xfId="50" applyNumberFormat="1" applyFont="1" applyFill="1" applyBorder="1" applyAlignment="1" applyProtection="1">
      <alignment vertical="center"/>
      <protection locked="0"/>
    </xf>
    <xf numFmtId="164" fontId="5" fillId="8" borderId="36" xfId="50" applyNumberFormat="1" applyFont="1" applyFill="1" applyBorder="1" applyAlignment="1" applyProtection="1">
      <alignment vertical="center"/>
      <protection locked="0"/>
    </xf>
    <xf numFmtId="3" fontId="5" fillId="8" borderId="32" xfId="50" applyNumberFormat="1" applyFont="1" applyFill="1" applyBorder="1" applyAlignment="1" applyProtection="1">
      <alignment vertical="center"/>
      <protection locked="0"/>
    </xf>
    <xf numFmtId="3" fontId="5" fillId="8" borderId="30" xfId="50" applyNumberFormat="1" applyFont="1" applyFill="1" applyBorder="1" applyAlignment="1" applyProtection="1">
      <alignment vertical="center"/>
      <protection locked="0"/>
    </xf>
    <xf numFmtId="3" fontId="5" fillId="8" borderId="31" xfId="50" applyNumberFormat="1" applyFont="1" applyFill="1" applyBorder="1" applyAlignment="1" applyProtection="1">
      <alignment vertical="center"/>
      <protection locked="0"/>
    </xf>
    <xf numFmtId="3" fontId="5" fillId="8" borderId="33" xfId="50" applyNumberFormat="1" applyFont="1" applyFill="1" applyBorder="1" applyAlignment="1" applyProtection="1">
      <alignment vertical="center"/>
      <protection locked="0"/>
    </xf>
    <xf numFmtId="3" fontId="5" fillId="8" borderId="35" xfId="50" applyNumberFormat="1" applyFont="1" applyFill="1" applyBorder="1" applyAlignment="1" applyProtection="1">
      <alignment vertical="center"/>
      <protection locked="0"/>
    </xf>
    <xf numFmtId="3" fontId="5" fillId="8" borderId="36" xfId="50" applyNumberFormat="1" applyFont="1" applyFill="1" applyBorder="1" applyAlignment="1" applyProtection="1">
      <alignment vertical="center"/>
      <protection locked="0"/>
    </xf>
    <xf numFmtId="0" fontId="5" fillId="14" borderId="30" xfId="50" applyNumberFormat="1" applyFont="1" applyFill="1" applyBorder="1" applyAlignment="1" applyProtection="1">
      <alignment vertical="center" wrapText="1"/>
      <protection locked="0"/>
    </xf>
    <xf numFmtId="3" fontId="5" fillId="14" borderId="32" xfId="50" applyNumberFormat="1" applyFont="1" applyFill="1" applyBorder="1" applyAlignment="1" applyProtection="1">
      <alignment vertical="center"/>
      <protection locked="0"/>
    </xf>
    <xf numFmtId="3" fontId="5" fillId="14" borderId="30" xfId="50" applyNumberFormat="1" applyFont="1" applyFill="1" applyBorder="1" applyAlignment="1" applyProtection="1">
      <alignment vertical="center"/>
      <protection locked="0"/>
    </xf>
    <xf numFmtId="3" fontId="5" fillId="14" borderId="31" xfId="50" applyNumberFormat="1" applyFont="1" applyFill="1" applyBorder="1" applyAlignment="1" applyProtection="1">
      <alignment vertical="center"/>
      <protection locked="0"/>
    </xf>
    <xf numFmtId="3" fontId="5" fillId="14" borderId="33" xfId="50" applyNumberFormat="1" applyFont="1" applyFill="1" applyBorder="1" applyAlignment="1" applyProtection="1">
      <alignment vertical="center"/>
      <protection locked="0"/>
    </xf>
    <xf numFmtId="3" fontId="5" fillId="14" borderId="34" xfId="50" applyNumberFormat="1" applyFont="1" applyFill="1" applyBorder="1" applyAlignment="1" applyProtection="1">
      <alignment vertical="center"/>
      <protection locked="0"/>
    </xf>
    <xf numFmtId="3" fontId="5" fillId="14" borderId="35" xfId="50" applyNumberFormat="1" applyFont="1" applyFill="1" applyBorder="1" applyAlignment="1" applyProtection="1">
      <alignment vertical="center"/>
      <protection locked="0"/>
    </xf>
    <xf numFmtId="3" fontId="5" fillId="14" borderId="36" xfId="50" applyNumberFormat="1" applyFont="1" applyFill="1" applyBorder="1" applyAlignment="1" applyProtection="1">
      <alignment vertical="center"/>
      <protection locked="0"/>
    </xf>
    <xf numFmtId="3" fontId="5" fillId="8" borderId="25" xfId="50" applyNumberFormat="1" applyFont="1" applyFill="1" applyBorder="1" applyAlignment="1" applyProtection="1">
      <alignment vertical="center"/>
      <protection locked="0"/>
    </xf>
    <xf numFmtId="3" fontId="2" fillId="33" borderId="23" xfId="0" applyNumberFormat="1" applyFont="1" applyFill="1" applyBorder="1" applyAlignment="1" applyProtection="1">
      <alignment vertical="center"/>
      <protection locked="0"/>
    </xf>
    <xf numFmtId="0" fontId="5" fillId="38" borderId="36" xfId="50" applyNumberFormat="1" applyFont="1" applyFill="1" applyBorder="1" applyAlignment="1" applyProtection="1">
      <alignment horizontal="center" vertical="center"/>
      <protection locked="0"/>
    </xf>
    <xf numFmtId="0" fontId="5" fillId="38" borderId="30" xfId="50" applyNumberFormat="1" applyFont="1" applyFill="1" applyBorder="1" applyAlignment="1" applyProtection="1">
      <alignment horizontal="center" vertical="center"/>
      <protection locked="0"/>
    </xf>
    <xf numFmtId="3" fontId="2" fillId="33" borderId="48" xfId="50" applyNumberFormat="1" applyFont="1" applyFill="1" applyBorder="1" applyAlignment="1" applyProtection="1">
      <alignment vertical="center"/>
      <protection locked="0"/>
    </xf>
    <xf numFmtId="0" fontId="2" fillId="0" borderId="16" xfId="50" applyNumberFormat="1" applyFont="1" applyFill="1" applyBorder="1" applyAlignment="1" applyProtection="1">
      <alignment vertical="center"/>
      <protection locked="0"/>
    </xf>
    <xf numFmtId="3" fontId="2" fillId="19" borderId="49" xfId="50" applyNumberFormat="1" applyFont="1" applyFill="1" applyBorder="1" applyAlignment="1" applyProtection="1">
      <alignment horizontal="center" vertical="center"/>
      <protection locked="0"/>
    </xf>
    <xf numFmtId="0" fontId="2" fillId="0" borderId="48" xfId="50" applyNumberFormat="1" applyFont="1" applyFill="1" applyBorder="1" applyAlignment="1" applyProtection="1">
      <alignment vertical="center"/>
      <protection locked="0"/>
    </xf>
    <xf numFmtId="0" fontId="2" fillId="33" borderId="29" xfId="50" applyNumberFormat="1" applyFont="1" applyFill="1" applyBorder="1" applyAlignment="1" applyProtection="1">
      <alignment vertical="center"/>
      <protection locked="0"/>
    </xf>
    <xf numFmtId="165" fontId="2" fillId="33" borderId="49" xfId="50" applyNumberFormat="1" applyFont="1" applyFill="1" applyBorder="1" applyAlignment="1" applyProtection="1">
      <alignment vertical="center"/>
      <protection locked="0"/>
    </xf>
    <xf numFmtId="164" fontId="2" fillId="33" borderId="50" xfId="50" applyNumberFormat="1" applyFont="1" applyFill="1" applyBorder="1" applyAlignment="1" applyProtection="1">
      <alignment horizontal="center" vertical="center"/>
      <protection locked="0"/>
    </xf>
    <xf numFmtId="164" fontId="2" fillId="33" borderId="11" xfId="50" applyNumberFormat="1" applyFont="1" applyFill="1" applyBorder="1" applyAlignment="1" applyProtection="1">
      <alignment vertical="center"/>
      <protection locked="0"/>
    </xf>
    <xf numFmtId="164" fontId="2" fillId="33" borderId="28" xfId="50" applyNumberFormat="1" applyFont="1" applyFill="1" applyBorder="1" applyAlignment="1" applyProtection="1">
      <alignment vertical="center"/>
      <protection locked="0"/>
    </xf>
    <xf numFmtId="164" fontId="2" fillId="33" borderId="25" xfId="50" applyNumberFormat="1" applyFont="1" applyFill="1" applyBorder="1" applyAlignment="1" applyProtection="1">
      <alignment vertical="center"/>
      <protection locked="0"/>
    </xf>
    <xf numFmtId="164" fontId="2" fillId="33" borderId="29" xfId="5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horizontal="left" vertical="center"/>
      <protection locked="0"/>
    </xf>
    <xf numFmtId="0" fontId="2" fillId="11" borderId="0" xfId="0" applyNumberFormat="1" applyFont="1" applyFill="1" applyBorder="1" applyAlignment="1" applyProtection="1">
      <alignment horizontal="left" vertical="center"/>
      <protection locked="0"/>
    </xf>
    <xf numFmtId="0" fontId="5" fillId="11" borderId="30" xfId="0" applyNumberFormat="1" applyFont="1" applyFill="1" applyBorder="1" applyAlignment="1" applyProtection="1">
      <alignment vertical="center"/>
      <protection locked="0"/>
    </xf>
    <xf numFmtId="1" fontId="2" fillId="34" borderId="30" xfId="50" applyNumberFormat="1" applyFont="1" applyFill="1" applyBorder="1" applyAlignment="1" applyProtection="1">
      <alignment vertical="center"/>
      <protection locked="0"/>
    </xf>
    <xf numFmtId="166" fontId="2" fillId="34" borderId="30" xfId="45" applyNumberFormat="1" applyFont="1" applyFill="1" applyBorder="1" applyAlignment="1" applyProtection="1">
      <alignment vertical="center"/>
      <protection locked="0"/>
    </xf>
    <xf numFmtId="3" fontId="2" fillId="0" borderId="0" xfId="5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vertical="center"/>
      <protection locked="0"/>
    </xf>
    <xf numFmtId="3" fontId="5" fillId="11" borderId="34" xfId="50" applyNumberFormat="1" applyFont="1" applyFill="1" applyBorder="1" applyAlignment="1" applyProtection="1">
      <alignment vertical="center"/>
      <protection locked="0"/>
    </xf>
    <xf numFmtId="3" fontId="5" fillId="37" borderId="30" xfId="0" applyNumberFormat="1" applyFont="1" applyFill="1" applyBorder="1" applyAlignment="1" applyProtection="1">
      <alignment vertical="center"/>
      <protection locked="0"/>
    </xf>
    <xf numFmtId="3" fontId="2" fillId="19" borderId="37" xfId="0" applyNumberFormat="1" applyFont="1" applyFill="1" applyBorder="1" applyAlignment="1" applyProtection="1">
      <alignment vertical="center"/>
      <protection locked="0"/>
    </xf>
    <xf numFmtId="3" fontId="2" fillId="19" borderId="46" xfId="0" applyNumberFormat="1" applyFont="1" applyFill="1" applyBorder="1" applyAlignment="1" applyProtection="1">
      <alignment vertical="center"/>
      <protection locked="0"/>
    </xf>
    <xf numFmtId="3" fontId="5" fillId="19" borderId="30" xfId="0" applyNumberFormat="1" applyFont="1" applyFill="1" applyBorder="1" applyAlignment="1" applyProtection="1">
      <alignment vertical="center"/>
      <protection locked="0"/>
    </xf>
    <xf numFmtId="3" fontId="2" fillId="36" borderId="30" xfId="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horizontal="left" vertical="center"/>
      <protection locked="0"/>
    </xf>
    <xf numFmtId="166" fontId="5" fillId="34" borderId="30" xfId="45" applyNumberFormat="1" applyFont="1" applyFill="1" applyBorder="1" applyAlignment="1" applyProtection="1">
      <alignment vertical="center"/>
      <protection locked="0"/>
    </xf>
    <xf numFmtId="166" fontId="3" fillId="34" borderId="34" xfId="45" applyNumberFormat="1" applyFont="1" applyFill="1" applyBorder="1" applyAlignment="1" applyProtection="1">
      <alignment horizontal="center" vertical="center"/>
      <protection locked="0"/>
    </xf>
    <xf numFmtId="166" fontId="2" fillId="34" borderId="30" xfId="45"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horizontal="right" vertical="center"/>
      <protection locked="0"/>
    </xf>
    <xf numFmtId="1" fontId="2" fillId="34" borderId="30" xfId="50"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vertical="center"/>
      <protection locked="0"/>
    </xf>
    <xf numFmtId="3" fontId="5" fillId="13" borderId="29" xfId="50" applyNumberFormat="1" applyFont="1" applyFill="1" applyBorder="1" applyAlignment="1" applyProtection="1">
      <alignment vertical="center"/>
      <protection locked="0"/>
    </xf>
    <xf numFmtId="164" fontId="5" fillId="11" borderId="30" xfId="50" applyNumberFormat="1" applyFont="1" applyFill="1" applyBorder="1" applyAlignment="1" applyProtection="1">
      <alignment vertical="center"/>
      <protection locked="0"/>
    </xf>
    <xf numFmtId="3" fontId="5" fillId="36" borderId="30" xfId="0" applyNumberFormat="1" applyFont="1" applyFill="1" applyBorder="1" applyAlignment="1" applyProtection="1">
      <alignment vertical="center"/>
      <protection locked="0"/>
    </xf>
    <xf numFmtId="166" fontId="2" fillId="0" borderId="0" xfId="50" applyNumberFormat="1" applyFont="1" applyFill="1" applyBorder="1" applyAlignment="1" applyProtection="1">
      <alignment vertical="center"/>
      <protection locked="0"/>
    </xf>
    <xf numFmtId="0" fontId="5" fillId="34" borderId="47" xfId="0" applyNumberFormat="1" applyFont="1" applyFill="1" applyBorder="1" applyAlignment="1" applyProtection="1">
      <alignment horizontal="left" vertical="center"/>
      <protection locked="0"/>
    </xf>
    <xf numFmtId="0" fontId="5" fillId="11" borderId="30" xfId="50" applyNumberFormat="1" applyFont="1" applyFill="1" applyBorder="1" applyAlignment="1" applyProtection="1">
      <alignment vertical="center"/>
      <protection locked="0"/>
    </xf>
    <xf numFmtId="3" fontId="2" fillId="13" borderId="15" xfId="50" applyNumberFormat="1" applyFont="1" applyFill="1" applyBorder="1" applyAlignment="1" applyProtection="1">
      <alignment vertical="center"/>
      <protection locked="0"/>
    </xf>
    <xf numFmtId="3" fontId="2" fillId="13" borderId="0" xfId="50" applyNumberFormat="1" applyFont="1" applyFill="1" applyBorder="1" applyAlignment="1" applyProtection="1">
      <alignment vertical="center"/>
      <protection locked="0"/>
    </xf>
    <xf numFmtId="3" fontId="2" fillId="13" borderId="16" xfId="50" applyNumberFormat="1" applyFont="1" applyFill="1" applyBorder="1" applyAlignment="1" applyProtection="1">
      <alignment vertical="center"/>
      <protection locked="0"/>
    </xf>
    <xf numFmtId="3" fontId="2" fillId="13" borderId="10" xfId="50" applyNumberFormat="1" applyFont="1" applyFill="1" applyBorder="1" applyAlignment="1" applyProtection="1">
      <alignment vertical="center"/>
      <protection locked="0"/>
    </xf>
    <xf numFmtId="3" fontId="2" fillId="13" borderId="11" xfId="50" applyNumberFormat="1" applyFont="1" applyFill="1" applyBorder="1" applyAlignment="1" applyProtection="1">
      <alignment vertical="center"/>
      <protection locked="0"/>
    </xf>
    <xf numFmtId="3" fontId="2" fillId="13" borderId="12" xfId="50" applyNumberFormat="1" applyFont="1" applyFill="1" applyBorder="1" applyAlignment="1" applyProtection="1">
      <alignment vertical="center"/>
      <protection locked="0"/>
    </xf>
    <xf numFmtId="3" fontId="2" fillId="13" borderId="13" xfId="50" applyNumberFormat="1" applyFont="1" applyFill="1" applyBorder="1" applyAlignment="1" applyProtection="1">
      <alignment vertical="center"/>
      <protection locked="0"/>
    </xf>
    <xf numFmtId="3" fontId="2" fillId="13" borderId="14" xfId="50" applyNumberFormat="1" applyFont="1" applyFill="1" applyBorder="1" applyAlignment="1" applyProtection="1">
      <alignment vertical="center"/>
      <protection locked="0"/>
    </xf>
    <xf numFmtId="0" fontId="2" fillId="11" borderId="0" xfId="50" applyNumberFormat="1" applyFont="1" applyFill="1" applyBorder="1" applyAlignment="1" applyProtection="1">
      <alignment horizontal="left" vertical="center"/>
      <protection locked="0"/>
    </xf>
    <xf numFmtId="2" fontId="2" fillId="0" borderId="0" xfId="50" applyNumberFormat="1" applyFont="1" applyFill="1" applyBorder="1" applyAlignment="1" applyProtection="1">
      <alignment vertical="center"/>
      <protection locked="0"/>
    </xf>
    <xf numFmtId="2" fontId="2" fillId="0" borderId="16" xfId="50" applyNumberFormat="1" applyFont="1" applyFill="1" applyBorder="1" applyAlignment="1" applyProtection="1">
      <alignment vertical="center"/>
      <protection locked="0"/>
    </xf>
    <xf numFmtId="164" fontId="2" fillId="7" borderId="0" xfId="50" applyNumberFormat="1" applyFont="1" applyFill="1" applyBorder="1" applyAlignment="1" applyProtection="1">
      <alignment vertical="center"/>
      <protection locked="0"/>
    </xf>
    <xf numFmtId="0" fontId="5" fillId="7" borderId="30" xfId="50" applyNumberFormat="1" applyFont="1" applyFill="1" applyBorder="1" applyAlignment="1" applyProtection="1">
      <alignment horizontal="left" vertical="center"/>
      <protection locked="0"/>
    </xf>
    <xf numFmtId="164" fontId="5" fillId="7" borderId="30" xfId="50" applyNumberFormat="1" applyFont="1" applyFill="1" applyBorder="1" applyAlignment="1" applyProtection="1">
      <alignment vertical="center"/>
      <protection locked="0"/>
    </xf>
    <xf numFmtId="0" fontId="3" fillId="7" borderId="30" xfId="50" applyNumberFormat="1" applyFont="1" applyFill="1" applyBorder="1" applyAlignment="1" applyProtection="1">
      <alignment horizontal="center" vertical="center"/>
      <protection locked="0"/>
    </xf>
    <xf numFmtId="0" fontId="3" fillId="13" borderId="30" xfId="50" applyNumberFormat="1" applyFont="1" applyFill="1" applyBorder="1" applyAlignment="1" applyProtection="1">
      <alignment horizontal="center" vertical="center"/>
      <protection locked="0"/>
    </xf>
    <xf numFmtId="166" fontId="2" fillId="8" borderId="30" xfId="45" applyNumberFormat="1" applyFont="1" applyFill="1" applyBorder="1" applyAlignment="1" applyProtection="1">
      <alignment horizontal="right" vertical="center"/>
      <protection locked="0"/>
    </xf>
    <xf numFmtId="166" fontId="2" fillId="8" borderId="36" xfId="45" applyNumberFormat="1" applyFont="1" applyFill="1" applyBorder="1" applyAlignment="1" applyProtection="1">
      <alignment horizontal="right" vertical="center"/>
      <protection locked="0"/>
    </xf>
    <xf numFmtId="164" fontId="2" fillId="0" borderId="0" xfId="50" applyNumberFormat="1" applyFont="1" applyFill="1" applyBorder="1" applyAlignment="1" applyProtection="1">
      <alignment vertical="center"/>
      <protection locked="0"/>
    </xf>
    <xf numFmtId="0" fontId="4" fillId="36" borderId="29" xfId="50" applyNumberFormat="1" applyFont="1" applyFill="1" applyBorder="1" applyAlignment="1" applyProtection="1">
      <alignment vertical="center"/>
      <protection locked="0"/>
    </xf>
    <xf numFmtId="0" fontId="5" fillId="38" borderId="31" xfId="50" applyNumberFormat="1" applyFont="1" applyFill="1" applyBorder="1" applyAlignment="1" applyProtection="1">
      <alignment horizontal="center" vertical="center"/>
      <protection locked="0"/>
    </xf>
    <xf numFmtId="0" fontId="5" fillId="38" borderId="32" xfId="50" applyNumberFormat="1" applyFont="1" applyFill="1" applyBorder="1" applyAlignment="1" applyProtection="1">
      <alignment horizontal="center" vertical="center"/>
      <protection locked="0"/>
    </xf>
    <xf numFmtId="0" fontId="5" fillId="38" borderId="33" xfId="50" applyNumberFormat="1" applyFont="1" applyFill="1" applyBorder="1" applyAlignment="1" applyProtection="1">
      <alignment horizontal="center" vertical="center"/>
      <protection locked="0"/>
    </xf>
    <xf numFmtId="0" fontId="5" fillId="38" borderId="34" xfId="50" applyNumberFormat="1" applyFont="1" applyFill="1" applyBorder="1" applyAlignment="1" applyProtection="1">
      <alignment horizontal="center" vertical="center"/>
      <protection locked="0"/>
    </xf>
    <xf numFmtId="0" fontId="5" fillId="38" borderId="35" xfId="50" applyNumberFormat="1" applyFont="1" applyFill="1" applyBorder="1" applyAlignment="1" applyProtection="1">
      <alignment horizontal="center" vertical="center"/>
      <protection locked="0"/>
    </xf>
    <xf numFmtId="0" fontId="2" fillId="11" borderId="30" xfId="50" applyNumberFormat="1" applyFont="1" applyFill="1" applyBorder="1" applyAlignment="1" applyProtection="1">
      <alignment horizontal="left" vertical="center" indent="2"/>
      <protection locked="0"/>
    </xf>
    <xf numFmtId="164" fontId="5" fillId="11" borderId="33" xfId="50" applyNumberFormat="1" applyFont="1" applyFill="1" applyBorder="1" applyAlignment="1" applyProtection="1">
      <alignment vertical="center"/>
      <protection locked="0"/>
    </xf>
    <xf numFmtId="164" fontId="5" fillId="11" borderId="34" xfId="50" applyNumberFormat="1" applyFont="1" applyFill="1" applyBorder="1" applyAlignment="1" applyProtection="1">
      <alignment vertical="center"/>
      <protection locked="0"/>
    </xf>
    <xf numFmtId="164" fontId="5" fillId="11" borderId="35" xfId="50" applyNumberFormat="1" applyFont="1" applyFill="1" applyBorder="1" applyAlignment="1" applyProtection="1">
      <alignment vertical="center"/>
      <protection locked="0"/>
    </xf>
    <xf numFmtId="0" fontId="5" fillId="11" borderId="30" xfId="50" applyNumberFormat="1" applyFont="1" applyFill="1" applyBorder="1" applyAlignment="1" applyProtection="1">
      <alignment horizontal="left" vertical="center"/>
      <protection locked="0"/>
    </xf>
    <xf numFmtId="3" fontId="2" fillId="33" borderId="16" xfId="50" applyNumberFormat="1" applyFont="1" applyFill="1" applyBorder="1" applyAlignment="1" applyProtection="1">
      <alignment vertical="center"/>
      <protection locked="0"/>
    </xf>
    <xf numFmtId="0" fontId="2" fillId="15" borderId="0" xfId="50" applyNumberFormat="1" applyFont="1" applyFill="1" applyBorder="1" applyAlignment="1" applyProtection="1">
      <alignment horizontal="left" vertical="center"/>
      <protection locked="0"/>
    </xf>
    <xf numFmtId="0" fontId="2" fillId="15" borderId="30" xfId="50" applyNumberFormat="1" applyFont="1" applyFill="1" applyBorder="1" applyAlignment="1" applyProtection="1">
      <alignment vertical="center"/>
      <protection locked="0"/>
    </xf>
    <xf numFmtId="0" fontId="3" fillId="15" borderId="34" xfId="50" applyNumberFormat="1" applyFont="1" applyFill="1" applyBorder="1" applyAlignment="1" applyProtection="1">
      <alignment horizontal="center" vertical="center"/>
      <protection locked="0"/>
    </xf>
    <xf numFmtId="165" fontId="2" fillId="15" borderId="32" xfId="50" applyNumberFormat="1" applyFont="1" applyFill="1" applyBorder="1" applyAlignment="1" applyProtection="1">
      <alignment vertical="center"/>
      <protection locked="0"/>
    </xf>
    <xf numFmtId="165" fontId="2" fillId="15" borderId="30" xfId="50" applyNumberFormat="1" applyFont="1" applyFill="1" applyBorder="1" applyAlignment="1" applyProtection="1">
      <alignment vertical="center"/>
      <protection locked="0"/>
    </xf>
    <xf numFmtId="165" fontId="2" fillId="15" borderId="31" xfId="50" applyNumberFormat="1" applyFont="1" applyFill="1" applyBorder="1" applyAlignment="1" applyProtection="1">
      <alignment vertical="center"/>
      <protection locked="0"/>
    </xf>
    <xf numFmtId="165" fontId="2" fillId="15" borderId="33" xfId="50" applyNumberFormat="1" applyFont="1" applyFill="1" applyBorder="1" applyAlignment="1" applyProtection="1">
      <alignment vertical="center"/>
      <protection locked="0"/>
    </xf>
    <xf numFmtId="165" fontId="2" fillId="15" borderId="34" xfId="50" applyNumberFormat="1" applyFont="1" applyFill="1" applyBorder="1" applyAlignment="1" applyProtection="1">
      <alignment vertical="center"/>
      <protection locked="0"/>
    </xf>
    <xf numFmtId="165" fontId="2" fillId="15" borderId="35" xfId="50" applyNumberFormat="1" applyFont="1" applyFill="1" applyBorder="1" applyAlignment="1" applyProtection="1">
      <alignment vertical="center"/>
      <protection locked="0"/>
    </xf>
    <xf numFmtId="165" fontId="2" fillId="15" borderId="36" xfId="50" applyNumberFormat="1" applyFont="1" applyFill="1" applyBorder="1" applyAlignment="1" applyProtection="1">
      <alignment vertical="center"/>
      <protection locked="0"/>
    </xf>
    <xf numFmtId="0" fontId="2" fillId="15"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4"/>
      <protection locked="0"/>
    </xf>
    <xf numFmtId="0" fontId="2" fillId="7" borderId="0" xfId="50" applyNumberFormat="1" applyFont="1" applyFill="1" applyBorder="1" applyAlignment="1" applyProtection="1">
      <alignment vertical="center"/>
      <protection locked="0"/>
    </xf>
    <xf numFmtId="0" fontId="3" fillId="7" borderId="31" xfId="50" applyNumberFormat="1" applyFont="1" applyFill="1" applyBorder="1" applyAlignment="1" applyProtection="1">
      <alignment horizontal="center" vertical="center"/>
      <protection locked="0"/>
    </xf>
    <xf numFmtId="0" fontId="3" fillId="7" borderId="36" xfId="50" applyNumberFormat="1" applyFont="1" applyFill="1" applyBorder="1" applyAlignment="1" applyProtection="1">
      <alignment horizontal="center" vertical="center"/>
      <protection locked="0"/>
    </xf>
    <xf numFmtId="0" fontId="6" fillId="0" borderId="0" xfId="50" applyNumberFormat="1" applyFont="1" applyFill="1" applyBorder="1" applyAlignment="1" applyProtection="1">
      <alignment horizontal="left" vertical="center"/>
      <protection locked="0"/>
    </xf>
    <xf numFmtId="1" fontId="6" fillId="4" borderId="30" xfId="50" applyNumberFormat="1" applyFont="1" applyFill="1" applyBorder="1" applyAlignment="1" applyProtection="1">
      <alignment vertical="center"/>
      <protection locked="0"/>
    </xf>
    <xf numFmtId="0" fontId="6" fillId="0" borderId="0" xfId="50" applyNumberFormat="1" applyFont="1" applyFill="1" applyBorder="1" applyAlignment="1" applyProtection="1">
      <alignment vertical="center"/>
      <protection locked="0"/>
    </xf>
    <xf numFmtId="0" fontId="2" fillId="0" borderId="12" xfId="50" applyNumberFormat="1" applyFont="1" applyFill="1" applyBorder="1" applyAlignment="1" applyProtection="1">
      <alignment vertical="center"/>
      <protection locked="0"/>
    </xf>
    <xf numFmtId="166" fontId="2" fillId="0" borderId="51" xfId="50" applyNumberFormat="1" applyFont="1" applyFill="1" applyBorder="1" applyAlignment="1" applyProtection="1">
      <alignment vertical="center"/>
      <protection locked="0"/>
    </xf>
    <xf numFmtId="0" fontId="2" fillId="0" borderId="51" xfId="50" applyNumberFormat="1" applyFont="1" applyFill="1" applyBorder="1" applyAlignment="1" applyProtection="1">
      <alignment vertical="center"/>
      <protection locked="0"/>
    </xf>
    <xf numFmtId="0" fontId="2" fillId="0" borderId="14" xfId="50" applyNumberFormat="1" applyFont="1" applyFill="1" applyBorder="1" applyAlignment="1" applyProtection="1">
      <alignment vertical="center"/>
      <protection locked="0"/>
    </xf>
    <xf numFmtId="3" fontId="2" fillId="33" borderId="26" xfId="0" applyNumberFormat="1" applyFont="1" applyFill="1" applyBorder="1" applyAlignment="1" applyProtection="1">
      <alignment vertical="center"/>
      <protection locked="0"/>
    </xf>
    <xf numFmtId="3" fontId="2" fillId="33" borderId="27" xfId="0" applyNumberFormat="1" applyFont="1" applyFill="1" applyBorder="1" applyAlignment="1" applyProtection="1">
      <alignment vertical="center"/>
      <protection locked="0"/>
    </xf>
    <xf numFmtId="0" fontId="10" fillId="4" borderId="30" xfId="0" applyNumberFormat="1" applyFont="1" applyFill="1" applyBorder="1" applyAlignment="1" applyProtection="1">
      <alignment vertical="center"/>
      <protection locked="0"/>
    </xf>
    <xf numFmtId="0" fontId="11" fillId="4" borderId="34" xfId="0" applyNumberFormat="1" applyFont="1" applyFill="1" applyBorder="1" applyAlignment="1" applyProtection="1">
      <alignment horizontal="center" vertical="center"/>
      <protection locked="0"/>
    </xf>
    <xf numFmtId="3" fontId="2" fillId="8" borderId="36" xfId="45" applyNumberFormat="1" applyFont="1" applyFill="1" applyBorder="1" applyAlignment="1" applyProtection="1">
      <alignment vertical="center"/>
      <protection locked="0"/>
    </xf>
    <xf numFmtId="3" fontId="2" fillId="8" borderId="30" xfId="45" applyNumberFormat="1" applyFont="1" applyFill="1" applyBorder="1" applyAlignment="1" applyProtection="1">
      <alignment vertical="center"/>
      <protection locked="0"/>
    </xf>
    <xf numFmtId="3" fontId="2" fillId="13" borderId="36"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horizontal="right" vertical="center"/>
      <protection locked="0"/>
    </xf>
    <xf numFmtId="3" fontId="2" fillId="8" borderId="32" xfId="45" applyNumberFormat="1" applyFont="1" applyFill="1" applyBorder="1" applyAlignment="1" applyProtection="1">
      <alignment vertical="center"/>
      <protection locked="0"/>
    </xf>
    <xf numFmtId="3" fontId="2" fillId="8" borderId="31" xfId="45" applyNumberFormat="1" applyFont="1" applyFill="1" applyBorder="1" applyAlignment="1" applyProtection="1">
      <alignment vertical="center"/>
      <protection locked="0"/>
    </xf>
    <xf numFmtId="3" fontId="2" fillId="8" borderId="33" xfId="45" applyNumberFormat="1" applyFont="1" applyFill="1" applyBorder="1" applyAlignment="1" applyProtection="1">
      <alignment vertical="center"/>
      <protection locked="0"/>
    </xf>
    <xf numFmtId="3" fontId="2" fillId="8" borderId="34" xfId="45" applyNumberFormat="1" applyFont="1" applyFill="1" applyBorder="1" applyAlignment="1" applyProtection="1">
      <alignment vertical="center"/>
      <protection locked="0"/>
    </xf>
    <xf numFmtId="3" fontId="2" fillId="8" borderId="35" xfId="45"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vertical="center"/>
      <protection locked="0"/>
    </xf>
    <xf numFmtId="3" fontId="2" fillId="13" borderId="30" xfId="50" applyNumberFormat="1" applyFont="1" applyFill="1" applyBorder="1" applyAlignment="1" applyProtection="1">
      <alignment vertical="center"/>
      <protection locked="0"/>
    </xf>
    <xf numFmtId="3" fontId="2" fillId="13" borderId="31" xfId="50" applyNumberFormat="1" applyFont="1" applyFill="1" applyBorder="1" applyAlignment="1" applyProtection="1">
      <alignment vertical="center"/>
      <protection locked="0"/>
    </xf>
    <xf numFmtId="3" fontId="2" fillId="13" borderId="33" xfId="50" applyNumberFormat="1" applyFont="1" applyFill="1" applyBorder="1" applyAlignment="1" applyProtection="1">
      <alignment vertical="center"/>
      <protection locked="0"/>
    </xf>
    <xf numFmtId="3" fontId="2" fillId="13" borderId="34" xfId="50" applyNumberFormat="1" applyFont="1" applyFill="1" applyBorder="1" applyAlignment="1" applyProtection="1">
      <alignment vertical="center"/>
      <protection locked="0"/>
    </xf>
    <xf numFmtId="3" fontId="2" fillId="13" borderId="35" xfId="50" applyNumberFormat="1" applyFont="1" applyFill="1" applyBorder="1" applyAlignment="1" applyProtection="1">
      <alignment vertical="center"/>
      <protection locked="0"/>
    </xf>
    <xf numFmtId="3" fontId="2" fillId="38" borderId="30" xfId="50" applyNumberFormat="1" applyFont="1" applyFill="1" applyBorder="1" applyAlignment="1" applyProtection="1">
      <alignment vertical="center"/>
      <protection locked="0"/>
    </xf>
    <xf numFmtId="0" fontId="0" fillId="39" borderId="0" xfId="0" applyFill="1" applyAlignment="1">
      <alignment/>
    </xf>
    <xf numFmtId="0" fontId="2" fillId="33" borderId="0" xfId="50" applyNumberFormat="1" applyFont="1" applyFill="1" applyBorder="1" applyAlignment="1" applyProtection="1">
      <alignment horizontal="right" vertical="center"/>
      <protection locked="0"/>
    </xf>
    <xf numFmtId="0" fontId="0" fillId="33" borderId="0" xfId="0" applyFill="1" applyAlignment="1">
      <alignment/>
    </xf>
    <xf numFmtId="3" fontId="2" fillId="2" borderId="43" xfId="50" applyNumberFormat="1" applyFont="1" applyFill="1" applyBorder="1" applyAlignment="1" applyProtection="1">
      <alignment horizontal="right" vertical="center"/>
      <protection locked="0"/>
    </xf>
    <xf numFmtId="0" fontId="0" fillId="0" borderId="52" xfId="0" applyBorder="1" applyAlignment="1">
      <alignment horizontal="right" vertical="center"/>
    </xf>
    <xf numFmtId="3" fontId="2" fillId="2" borderId="44" xfId="50" applyNumberFormat="1" applyFont="1" applyFill="1" applyBorder="1" applyAlignment="1" applyProtection="1">
      <alignment horizontal="right" vertical="center"/>
      <protection locked="0"/>
    </xf>
    <xf numFmtId="0" fontId="0" fillId="0" borderId="53" xfId="0" applyBorder="1" applyAlignment="1">
      <alignment horizontal="right" vertical="center"/>
    </xf>
    <xf numFmtId="0" fontId="4" fillId="36" borderId="28" xfId="50" applyNumberFormat="1" applyFont="1" applyFill="1" applyBorder="1" applyAlignment="1" applyProtection="1">
      <alignment horizontal="center" vertical="center"/>
      <protection locked="0"/>
    </xf>
    <xf numFmtId="0" fontId="4" fillId="36" borderId="25" xfId="50" applyNumberFormat="1" applyFont="1" applyFill="1" applyBorder="1" applyAlignment="1" applyProtection="1">
      <alignment horizontal="center" vertical="center"/>
      <protection locked="0"/>
    </xf>
    <xf numFmtId="0" fontId="4" fillId="36" borderId="29" xfId="50" applyNumberFormat="1" applyFont="1" applyFill="1" applyBorder="1" applyAlignment="1" applyProtection="1">
      <alignment horizontal="center" vertical="center"/>
      <protection locked="0"/>
    </xf>
    <xf numFmtId="3" fontId="2" fillId="2" borderId="52" xfId="50" applyNumberFormat="1" applyFont="1" applyFill="1" applyBorder="1" applyAlignment="1" applyProtection="1">
      <alignment horizontal="right" vertical="center"/>
      <protection locked="0"/>
    </xf>
    <xf numFmtId="3" fontId="2" fillId="2" borderId="30" xfId="50" applyNumberFormat="1" applyFont="1" applyFill="1" applyBorder="1" applyAlignment="1" applyProtection="1">
      <alignment horizontal="right" vertical="center"/>
      <protection locked="0"/>
    </xf>
    <xf numFmtId="3" fontId="2" fillId="2" borderId="36" xfId="50" applyNumberFormat="1" applyFont="1" applyFill="1" applyBorder="1" applyAlignment="1" applyProtection="1">
      <alignment horizontal="right" vertical="center"/>
      <protection locked="0"/>
    </xf>
    <xf numFmtId="3" fontId="2" fillId="2" borderId="54" xfId="50" applyNumberFormat="1" applyFont="1" applyFill="1" applyBorder="1" applyAlignment="1" applyProtection="1">
      <alignment horizontal="right" vertical="center"/>
      <protection locked="0"/>
    </xf>
    <xf numFmtId="3" fontId="2" fillId="2" borderId="55" xfId="50" applyNumberFormat="1" applyFont="1" applyFill="1" applyBorder="1" applyAlignment="1" applyProtection="1">
      <alignment horizontal="right" vertical="center"/>
      <protection locked="0"/>
    </xf>
    <xf numFmtId="0" fontId="4" fillId="36" borderId="32" xfId="50" applyNumberFormat="1" applyFont="1" applyFill="1" applyBorder="1" applyAlignment="1" applyProtection="1">
      <alignment horizontal="center" vertical="center"/>
      <protection locked="0"/>
    </xf>
    <xf numFmtId="0" fontId="4" fillId="36" borderId="30" xfId="50" applyNumberFormat="1" applyFont="1" applyFill="1" applyBorder="1" applyAlignment="1" applyProtection="1">
      <alignment horizontal="center" vertical="center"/>
      <protection locked="0"/>
    </xf>
    <xf numFmtId="0" fontId="4" fillId="36" borderId="31" xfId="50" applyNumberFormat="1" applyFont="1" applyFill="1" applyBorder="1" applyAlignment="1" applyProtection="1">
      <alignment horizontal="center" vertical="center"/>
      <protection locked="0"/>
    </xf>
    <xf numFmtId="0" fontId="4" fillId="36" borderId="33" xfId="50" applyNumberFormat="1" applyFont="1" applyFill="1" applyBorder="1" applyAlignment="1" applyProtection="1">
      <alignment horizontal="center" vertical="center"/>
      <protection locked="0"/>
    </xf>
    <xf numFmtId="3" fontId="2" fillId="2" borderId="35" xfId="50" applyNumberFormat="1" applyFont="1" applyFill="1" applyBorder="1" applyAlignment="1" applyProtection="1">
      <alignment horizontal="right" vertical="center"/>
      <protection locked="0"/>
    </xf>
    <xf numFmtId="0" fontId="4" fillId="36" borderId="34" xfId="50" applyNumberFormat="1" applyFont="1" applyFill="1" applyBorder="1" applyAlignment="1" applyProtection="1">
      <alignment horizontal="center" vertical="center"/>
      <protection locked="0"/>
    </xf>
    <xf numFmtId="3" fontId="2" fillId="2" borderId="56" xfId="50" applyNumberFormat="1" applyFont="1" applyFill="1" applyBorder="1" applyAlignment="1" applyProtection="1">
      <alignment horizontal="right" vertical="center"/>
      <protection locked="0"/>
    </xf>
    <xf numFmtId="3" fontId="2" fillId="2" borderId="57" xfId="50" applyNumberFormat="1" applyFont="1" applyFill="1" applyBorder="1" applyAlignment="1" applyProtection="1">
      <alignment horizontal="right" vertical="center"/>
      <protection locked="0"/>
    </xf>
    <xf numFmtId="3" fontId="5" fillId="8" borderId="43" xfId="50" applyNumberFormat="1" applyFont="1" applyFill="1" applyBorder="1" applyAlignment="1" applyProtection="1">
      <alignment horizontal="center" vertical="center"/>
      <protection locked="0"/>
    </xf>
    <xf numFmtId="3" fontId="5" fillId="8" borderId="52" xfId="50" applyNumberFormat="1" applyFont="1" applyFill="1" applyBorder="1" applyAlignment="1" applyProtection="1">
      <alignment horizontal="center" vertical="center"/>
      <protection locked="0"/>
    </xf>
    <xf numFmtId="3" fontId="5" fillId="8" borderId="44" xfId="50" applyNumberFormat="1" applyFont="1" applyFill="1" applyBorder="1" applyAlignment="1" applyProtection="1">
      <alignment horizontal="center" vertical="center"/>
      <protection locked="0"/>
    </xf>
    <xf numFmtId="3" fontId="5" fillId="8" borderId="53" xfId="50" applyNumberFormat="1" applyFont="1" applyFill="1" applyBorder="1" applyAlignment="1" applyProtection="1">
      <alignment horizontal="center" vertical="center"/>
      <protection locked="0"/>
    </xf>
    <xf numFmtId="3" fontId="2" fillId="2" borderId="43" xfId="50" applyNumberFormat="1" applyFont="1" applyFill="1" applyBorder="1" applyAlignment="1" applyProtection="1">
      <alignment vertical="center"/>
      <protection locked="0"/>
    </xf>
    <xf numFmtId="3" fontId="2" fillId="2" borderId="52"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0" fontId="0" fillId="0" borderId="53" xfId="0" applyBorder="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Indicateurs physiqu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'octobre 2015'!$D$2:$W$2</c:f>
            </c:strRef>
          </c:cat>
          <c:val>
            <c:numRef>
              <c:f>'octobre 2015'!$D$70:$W$70</c:f>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marker val="1"/>
        <c:axId val="6286781"/>
        <c:axId val="56581030"/>
      </c:lineChart>
      <c:catAx>
        <c:axId val="628678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581030"/>
        <c:crosses val="autoZero"/>
        <c:auto val="1"/>
        <c:lblOffset val="100"/>
        <c:tickLblSkip val="4"/>
        <c:tickMarkSkip val="4"/>
        <c:noMultiLvlLbl val="0"/>
      </c:catAx>
      <c:valAx>
        <c:axId val="565810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8678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95</xdr:row>
      <xdr:rowOff>0</xdr:rowOff>
    </xdr:from>
    <xdr:to>
      <xdr:col>14</xdr:col>
      <xdr:colOff>76200</xdr:colOff>
      <xdr:row>95</xdr:row>
      <xdr:rowOff>0</xdr:rowOff>
    </xdr:to>
    <xdr:graphicFrame>
      <xdr:nvGraphicFramePr>
        <xdr:cNvPr id="1" name="Graphique 1"/>
        <xdr:cNvGraphicFramePr/>
      </xdr:nvGraphicFramePr>
      <xdr:xfrm>
        <a:off x="5648325" y="135731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s>
    <sheetDataSet>
      <sheetData sheetId="0">
        <row r="27">
          <cell r="A2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49"/>
  <sheetViews>
    <sheetView showGridLines="0" tabSelected="1" view="pageBreakPreview" zoomScaleNormal="96" zoomScaleSheetLayoutView="100" zoomScalePageLayoutView="0" workbookViewId="0" topLeftCell="A1">
      <pane ySplit="2" topLeftCell="A59" activePane="bottomLeft" state="frozen"/>
      <selection pane="topLeft" activeCell="A1" sqref="A1"/>
      <selection pane="bottomLeft" activeCell="BQ94" sqref="BQ94"/>
    </sheetView>
  </sheetViews>
  <sheetFormatPr defaultColWidth="11.421875" defaultRowHeight="12.75" outlineLevelRow="1" outlineLevelCol="2"/>
  <cols>
    <col min="1" max="1" width="27.8515625" style="284" customWidth="1"/>
    <col min="2" max="2" width="44.57421875" style="1" customWidth="1"/>
    <col min="3" max="3" width="12.28125" style="2" customWidth="1"/>
    <col min="4" max="35" width="9.7109375" style="1" hidden="1" customWidth="1" outlineLevel="2"/>
    <col min="36" max="36" width="9.7109375" style="1" hidden="1" customWidth="1" outlineLevel="2" collapsed="1"/>
    <col min="37" max="39" width="9.7109375" style="1" hidden="1" customWidth="1" outlineLevel="2"/>
    <col min="40" max="40" width="9.7109375" style="1" hidden="1" customWidth="1" outlineLevel="2" collapsed="1"/>
    <col min="41" max="47" width="9.7109375" style="1" hidden="1" customWidth="1" outlineLevel="2"/>
    <col min="48" max="48" width="9.7109375" style="1" hidden="1" customWidth="1" outlineLevel="2" collapsed="1"/>
    <col min="49" max="51" width="9.7109375" style="1" hidden="1" customWidth="1" outlineLevel="2"/>
    <col min="52" max="55" width="9.7109375" style="1" hidden="1" customWidth="1" outlineLevel="1"/>
    <col min="56" max="56" width="9.7109375" style="1" customWidth="1" collapsed="1"/>
    <col min="57" max="67" width="9.7109375" style="1" customWidth="1"/>
    <col min="68" max="68" width="11.421875" style="13" customWidth="1"/>
    <col min="69" max="16384" width="11.421875" style="1" customWidth="1"/>
  </cols>
  <sheetData>
    <row r="1" spans="1:67" ht="12.75">
      <c r="A1" s="281" t="s">
        <v>0</v>
      </c>
      <c r="B1" s="13"/>
      <c r="C1" s="14"/>
      <c r="D1" s="494" t="s">
        <v>1</v>
      </c>
      <c r="E1" s="494"/>
      <c r="F1" s="494"/>
      <c r="G1" s="495"/>
      <c r="H1" s="493" t="s">
        <v>2</v>
      </c>
      <c r="I1" s="494"/>
      <c r="J1" s="494"/>
      <c r="K1" s="495"/>
      <c r="L1" s="493" t="s">
        <v>3</v>
      </c>
      <c r="M1" s="494"/>
      <c r="N1" s="494"/>
      <c r="O1" s="495"/>
      <c r="P1" s="493" t="s">
        <v>4</v>
      </c>
      <c r="Q1" s="494"/>
      <c r="R1" s="494"/>
      <c r="S1" s="495"/>
      <c r="T1" s="493" t="s">
        <v>5</v>
      </c>
      <c r="U1" s="494"/>
      <c r="V1" s="494"/>
      <c r="W1" s="495"/>
      <c r="X1" s="496" t="s">
        <v>6</v>
      </c>
      <c r="Y1" s="494"/>
      <c r="Z1" s="494"/>
      <c r="AA1" s="495"/>
      <c r="AB1" s="496" t="s">
        <v>7</v>
      </c>
      <c r="AC1" s="494"/>
      <c r="AD1" s="494"/>
      <c r="AE1" s="495"/>
      <c r="AF1" s="496" t="s">
        <v>8</v>
      </c>
      <c r="AG1" s="494"/>
      <c r="AH1" s="494"/>
      <c r="AI1" s="495"/>
      <c r="AJ1" s="496" t="s">
        <v>9</v>
      </c>
      <c r="AK1" s="494"/>
      <c r="AL1" s="494"/>
      <c r="AM1" s="498"/>
      <c r="AN1" s="485" t="s">
        <v>10</v>
      </c>
      <c r="AO1" s="486"/>
      <c r="AP1" s="486"/>
      <c r="AQ1" s="423"/>
      <c r="AR1" s="485" t="s">
        <v>91</v>
      </c>
      <c r="AS1" s="486"/>
      <c r="AT1" s="486"/>
      <c r="AU1" s="487"/>
      <c r="AV1" s="485" t="s">
        <v>114</v>
      </c>
      <c r="AW1" s="486"/>
      <c r="AX1" s="486"/>
      <c r="AY1" s="487"/>
      <c r="AZ1" s="485" t="s">
        <v>119</v>
      </c>
      <c r="BA1" s="486"/>
      <c r="BB1" s="486"/>
      <c r="BC1" s="487"/>
      <c r="BD1" s="485" t="s">
        <v>129</v>
      </c>
      <c r="BE1" s="486"/>
      <c r="BF1" s="486"/>
      <c r="BG1" s="487"/>
      <c r="BH1" s="485" t="s">
        <v>162</v>
      </c>
      <c r="BI1" s="486"/>
      <c r="BJ1" s="486"/>
      <c r="BK1" s="487"/>
      <c r="BL1" s="485" t="s">
        <v>173</v>
      </c>
      <c r="BM1" s="486"/>
      <c r="BN1" s="486"/>
      <c r="BO1" s="487"/>
    </row>
    <row r="2" spans="1:67" ht="12.75">
      <c r="A2" s="279"/>
      <c r="D2" s="366" t="s">
        <v>11</v>
      </c>
      <c r="E2" s="366" t="s">
        <v>12</v>
      </c>
      <c r="F2" s="366" t="s">
        <v>13</v>
      </c>
      <c r="G2" s="424" t="s">
        <v>14</v>
      </c>
      <c r="H2" s="425" t="s">
        <v>15</v>
      </c>
      <c r="I2" s="366" t="s">
        <v>16</v>
      </c>
      <c r="J2" s="366" t="s">
        <v>17</v>
      </c>
      <c r="K2" s="424" t="s">
        <v>18</v>
      </c>
      <c r="L2" s="425" t="s">
        <v>19</v>
      </c>
      <c r="M2" s="366" t="s">
        <v>20</v>
      </c>
      <c r="N2" s="366" t="s">
        <v>21</v>
      </c>
      <c r="O2" s="424" t="s">
        <v>22</v>
      </c>
      <c r="P2" s="425" t="s">
        <v>23</v>
      </c>
      <c r="Q2" s="366" t="s">
        <v>24</v>
      </c>
      <c r="R2" s="366" t="s">
        <v>25</v>
      </c>
      <c r="S2" s="424" t="s">
        <v>26</v>
      </c>
      <c r="T2" s="425" t="s">
        <v>27</v>
      </c>
      <c r="U2" s="366" t="s">
        <v>28</v>
      </c>
      <c r="V2" s="366" t="s">
        <v>29</v>
      </c>
      <c r="W2" s="424" t="s">
        <v>30</v>
      </c>
      <c r="X2" s="426" t="s">
        <v>31</v>
      </c>
      <c r="Y2" s="366" t="s">
        <v>32</v>
      </c>
      <c r="Z2" s="366" t="s">
        <v>33</v>
      </c>
      <c r="AA2" s="366" t="s">
        <v>34</v>
      </c>
      <c r="AB2" s="366" t="s">
        <v>35</v>
      </c>
      <c r="AC2" s="366" t="s">
        <v>36</v>
      </c>
      <c r="AD2" s="366" t="s">
        <v>37</v>
      </c>
      <c r="AE2" s="366" t="s">
        <v>38</v>
      </c>
      <c r="AF2" s="426" t="s">
        <v>39</v>
      </c>
      <c r="AG2" s="366" t="s">
        <v>40</v>
      </c>
      <c r="AH2" s="366" t="s">
        <v>41</v>
      </c>
      <c r="AI2" s="366" t="s">
        <v>42</v>
      </c>
      <c r="AJ2" s="426" t="s">
        <v>43</v>
      </c>
      <c r="AK2" s="366" t="s">
        <v>44</v>
      </c>
      <c r="AL2" s="366" t="s">
        <v>45</v>
      </c>
      <c r="AM2" s="427" t="s">
        <v>46</v>
      </c>
      <c r="AN2" s="428" t="s">
        <v>47</v>
      </c>
      <c r="AO2" s="366" t="s">
        <v>48</v>
      </c>
      <c r="AP2" s="366" t="s">
        <v>49</v>
      </c>
      <c r="AQ2" s="365" t="s">
        <v>50</v>
      </c>
      <c r="AR2" s="428" t="s">
        <v>92</v>
      </c>
      <c r="AS2" s="366" t="s">
        <v>93</v>
      </c>
      <c r="AT2" s="366" t="s">
        <v>94</v>
      </c>
      <c r="AU2" s="365" t="s">
        <v>95</v>
      </c>
      <c r="AV2" s="365" t="s">
        <v>109</v>
      </c>
      <c r="AW2" s="366" t="s">
        <v>111</v>
      </c>
      <c r="AX2" s="366" t="s">
        <v>112</v>
      </c>
      <c r="AY2" s="365" t="s">
        <v>113</v>
      </c>
      <c r="AZ2" s="365" t="s">
        <v>118</v>
      </c>
      <c r="BA2" s="366" t="s">
        <v>120</v>
      </c>
      <c r="BB2" s="366" t="s">
        <v>121</v>
      </c>
      <c r="BC2" s="365" t="s">
        <v>122</v>
      </c>
      <c r="BD2" s="365" t="s">
        <v>130</v>
      </c>
      <c r="BE2" s="366" t="s">
        <v>131</v>
      </c>
      <c r="BF2" s="366" t="s">
        <v>132</v>
      </c>
      <c r="BG2" s="365" t="s">
        <v>133</v>
      </c>
      <c r="BH2" s="365" t="s">
        <v>163</v>
      </c>
      <c r="BI2" s="366" t="s">
        <v>164</v>
      </c>
      <c r="BJ2" s="366" t="s">
        <v>165</v>
      </c>
      <c r="BK2" s="365" t="s">
        <v>166</v>
      </c>
      <c r="BL2" s="365" t="s">
        <v>174</v>
      </c>
      <c r="BM2" s="366" t="s">
        <v>175</v>
      </c>
      <c r="BN2" s="366" t="s">
        <v>176</v>
      </c>
      <c r="BO2" s="365" t="s">
        <v>177</v>
      </c>
    </row>
    <row r="3" spans="1:67" ht="13.5" thickBot="1">
      <c r="A3" s="279"/>
      <c r="D3" s="3"/>
      <c r="E3" s="4"/>
      <c r="F3" s="4"/>
      <c r="G3" s="5"/>
      <c r="H3" s="6"/>
      <c r="I3" s="7"/>
      <c r="J3" s="7"/>
      <c r="K3" s="8"/>
      <c r="L3" s="6"/>
      <c r="M3" s="7"/>
      <c r="N3" s="7"/>
      <c r="O3" s="8"/>
      <c r="P3" s="6"/>
      <c r="Q3" s="7"/>
      <c r="R3" s="7"/>
      <c r="S3" s="8"/>
      <c r="T3" s="6"/>
      <c r="U3" s="7"/>
      <c r="V3" s="7"/>
      <c r="W3" s="8"/>
      <c r="X3" s="7"/>
      <c r="Y3" s="7"/>
      <c r="Z3" s="7"/>
      <c r="AA3" s="7"/>
      <c r="AB3" s="7"/>
      <c r="AC3" s="7"/>
      <c r="AD3" s="7"/>
      <c r="AE3" s="7"/>
      <c r="AF3" s="7"/>
      <c r="AG3" s="7"/>
      <c r="AH3" s="7"/>
      <c r="AI3" s="8"/>
      <c r="AJ3" s="7"/>
      <c r="AK3" s="7"/>
      <c r="AL3" s="7"/>
      <c r="AM3" s="7"/>
      <c r="AN3" s="9"/>
      <c r="AO3" s="7"/>
      <c r="AP3" s="7"/>
      <c r="AQ3" s="10"/>
      <c r="AR3" s="9"/>
      <c r="AS3" s="7"/>
      <c r="AT3" s="7"/>
      <c r="AU3" s="10"/>
      <c r="AV3" s="7"/>
      <c r="AW3" s="7"/>
      <c r="AX3" s="7"/>
      <c r="AY3" s="10"/>
      <c r="AZ3" s="7"/>
      <c r="BB3" s="7"/>
      <c r="BC3" s="10"/>
      <c r="BD3" s="7"/>
      <c r="BF3" s="7"/>
      <c r="BG3" s="10"/>
      <c r="BH3" s="7"/>
      <c r="BJ3" s="7"/>
      <c r="BK3" s="10"/>
      <c r="BL3" s="7"/>
      <c r="BN3" s="7"/>
      <c r="BO3" s="10"/>
    </row>
    <row r="4" spans="1:67" ht="28.5" customHeight="1" thickBot="1">
      <c r="A4" s="291" t="s">
        <v>88</v>
      </c>
      <c r="B4" s="222"/>
      <c r="C4" s="223"/>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7"/>
      <c r="AO4" s="276"/>
      <c r="AP4" s="276"/>
      <c r="AQ4" s="278"/>
      <c r="AR4" s="277"/>
      <c r="AS4" s="276"/>
      <c r="AT4" s="276"/>
      <c r="AU4" s="278"/>
      <c r="AV4" s="276"/>
      <c r="AW4" s="276"/>
      <c r="AX4" s="276"/>
      <c r="AY4" s="278"/>
      <c r="AZ4" s="277"/>
      <c r="BA4" s="276"/>
      <c r="BB4" s="276"/>
      <c r="BC4" s="278"/>
      <c r="BD4" s="277"/>
      <c r="BE4" s="276"/>
      <c r="BF4" s="276"/>
      <c r="BG4" s="278"/>
      <c r="BH4" s="277"/>
      <c r="BI4" s="276"/>
      <c r="BJ4" s="276"/>
      <c r="BK4" s="278"/>
      <c r="BL4" s="277"/>
      <c r="BM4" s="276"/>
      <c r="BN4" s="276"/>
      <c r="BO4" s="278"/>
    </row>
    <row r="5" spans="1:67" ht="11.25">
      <c r="A5" s="280" t="s">
        <v>106</v>
      </c>
      <c r="D5" s="6"/>
      <c r="E5" s="7"/>
      <c r="F5" s="7"/>
      <c r="G5" s="8"/>
      <c r="H5" s="6"/>
      <c r="I5" s="7"/>
      <c r="J5" s="7"/>
      <c r="K5" s="8"/>
      <c r="L5" s="6"/>
      <c r="M5" s="7"/>
      <c r="N5" s="7"/>
      <c r="O5" s="8"/>
      <c r="P5" s="6"/>
      <c r="Q5" s="7"/>
      <c r="R5" s="7"/>
      <c r="S5" s="8"/>
      <c r="T5" s="6"/>
      <c r="U5" s="7"/>
      <c r="V5" s="7"/>
      <c r="W5" s="8"/>
      <c r="X5" s="7"/>
      <c r="Y5" s="7"/>
      <c r="Z5" s="7"/>
      <c r="AA5" s="8"/>
      <c r="AB5" s="7"/>
      <c r="AC5" s="7"/>
      <c r="AD5" s="7"/>
      <c r="AE5" s="7"/>
      <c r="AF5" s="6"/>
      <c r="AG5" s="7"/>
      <c r="AH5" s="7"/>
      <c r="AI5" s="8"/>
      <c r="AJ5" s="6"/>
      <c r="AK5" s="7"/>
      <c r="AL5" s="7"/>
      <c r="AM5" s="7"/>
      <c r="AN5" s="9"/>
      <c r="AO5" s="7"/>
      <c r="AP5" s="7"/>
      <c r="AQ5" s="10"/>
      <c r="AR5" s="9"/>
      <c r="AS5" s="7"/>
      <c r="AT5" s="7"/>
      <c r="AU5" s="10"/>
      <c r="AV5" s="7"/>
      <c r="AW5" s="7"/>
      <c r="AX5" s="7"/>
      <c r="AY5" s="10"/>
      <c r="AZ5" s="12"/>
      <c r="BA5" s="7"/>
      <c r="BB5" s="7"/>
      <c r="BC5" s="10"/>
      <c r="BD5" s="12"/>
      <c r="BE5" s="7"/>
      <c r="BF5" s="7"/>
      <c r="BG5" s="10"/>
      <c r="BH5" s="12"/>
      <c r="BI5" s="7"/>
      <c r="BJ5" s="7"/>
      <c r="BK5" s="10"/>
      <c r="BL5" s="12"/>
      <c r="BM5" s="7"/>
      <c r="BN5" s="7"/>
      <c r="BO5" s="10"/>
    </row>
    <row r="6" spans="1:67" ht="12" thickBot="1">
      <c r="A6" s="281"/>
      <c r="B6" s="13"/>
      <c r="C6" s="14"/>
      <c r="D6" s="18"/>
      <c r="E6" s="13"/>
      <c r="F6" s="13"/>
      <c r="G6" s="19"/>
      <c r="H6" s="18"/>
      <c r="I6" s="13"/>
      <c r="J6" s="13"/>
      <c r="K6" s="19"/>
      <c r="L6" s="18"/>
      <c r="M6" s="13"/>
      <c r="N6" s="13"/>
      <c r="O6" s="19"/>
      <c r="P6" s="18"/>
      <c r="Q6" s="13"/>
      <c r="R6" s="13"/>
      <c r="S6" s="19"/>
      <c r="T6" s="18"/>
      <c r="U6" s="13"/>
      <c r="V6" s="13"/>
      <c r="W6" s="19"/>
      <c r="X6" s="13"/>
      <c r="Y6" s="13"/>
      <c r="Z6" s="13"/>
      <c r="AA6" s="19"/>
      <c r="AB6" s="13"/>
      <c r="AC6" s="13"/>
      <c r="AD6" s="13"/>
      <c r="AE6" s="20"/>
      <c r="AF6" s="18"/>
      <c r="AG6" s="13"/>
      <c r="AH6" s="13"/>
      <c r="AI6" s="19"/>
      <c r="AJ6" s="18"/>
      <c r="AK6" s="13"/>
      <c r="AL6" s="13"/>
      <c r="AM6" s="13"/>
      <c r="AN6" s="21"/>
      <c r="AO6" s="13"/>
      <c r="AP6" s="13"/>
      <c r="AQ6" s="22"/>
      <c r="AR6" s="21"/>
      <c r="AS6" s="13"/>
      <c r="AT6" s="13"/>
      <c r="AU6" s="22"/>
      <c r="AV6" s="13"/>
      <c r="AW6" s="13"/>
      <c r="AX6" s="13"/>
      <c r="AY6" s="22"/>
      <c r="AZ6" s="23"/>
      <c r="BA6" s="13"/>
      <c r="BB6" s="13"/>
      <c r="BC6" s="22"/>
      <c r="BD6" s="23"/>
      <c r="BE6" s="13"/>
      <c r="BF6" s="13"/>
      <c r="BG6" s="22"/>
      <c r="BH6" s="23"/>
      <c r="BI6" s="13"/>
      <c r="BJ6" s="13"/>
      <c r="BK6" s="22"/>
      <c r="BL6" s="23"/>
      <c r="BM6" s="13"/>
      <c r="BN6" s="13"/>
      <c r="BO6" s="22"/>
    </row>
    <row r="7" spans="1:67" ht="12" thickBot="1">
      <c r="A7" s="282" t="s">
        <v>51</v>
      </c>
      <c r="B7" s="165"/>
      <c r="C7" s="166"/>
      <c r="D7" s="167"/>
      <c r="E7" s="165"/>
      <c r="F7" s="165"/>
      <c r="G7" s="168"/>
      <c r="H7" s="167"/>
      <c r="I7" s="165"/>
      <c r="J7" s="165"/>
      <c r="K7" s="168"/>
      <c r="L7" s="167"/>
      <c r="M7" s="165"/>
      <c r="N7" s="165"/>
      <c r="O7" s="168"/>
      <c r="P7" s="167"/>
      <c r="Q7" s="165"/>
      <c r="R7" s="165"/>
      <c r="S7" s="168"/>
      <c r="T7" s="167"/>
      <c r="U7" s="165"/>
      <c r="V7" s="165"/>
      <c r="W7" s="169"/>
      <c r="X7" s="165"/>
      <c r="Y7" s="165"/>
      <c r="Z7" s="165"/>
      <c r="AA7" s="169"/>
      <c r="AB7" s="165"/>
      <c r="AC7" s="165"/>
      <c r="AD7" s="165"/>
      <c r="AE7" s="169"/>
      <c r="AF7" s="165"/>
      <c r="AG7" s="165"/>
      <c r="AH7" s="165"/>
      <c r="AI7" s="169"/>
      <c r="AJ7" s="165"/>
      <c r="AK7" s="165"/>
      <c r="AL7" s="165"/>
      <c r="AM7" s="170"/>
      <c r="AN7" s="171"/>
      <c r="AO7" s="170"/>
      <c r="AP7" s="170"/>
      <c r="AQ7" s="172"/>
      <c r="AR7" s="171"/>
      <c r="AS7" s="170"/>
      <c r="AT7" s="170"/>
      <c r="AU7" s="172"/>
      <c r="AV7" s="171"/>
      <c r="AW7" s="170"/>
      <c r="AX7" s="170"/>
      <c r="AY7" s="172"/>
      <c r="AZ7" s="171"/>
      <c r="BA7" s="170"/>
      <c r="BB7" s="170"/>
      <c r="BC7" s="172"/>
      <c r="BD7" s="171"/>
      <c r="BE7" s="170"/>
      <c r="BF7" s="170"/>
      <c r="BG7" s="172"/>
      <c r="BH7" s="171"/>
      <c r="BI7" s="170"/>
      <c r="BJ7" s="170"/>
      <c r="BK7" s="172"/>
      <c r="BL7" s="171"/>
      <c r="BM7" s="170"/>
      <c r="BN7" s="170"/>
      <c r="BO7" s="172"/>
    </row>
    <row r="8" spans="1:67" ht="11.25">
      <c r="A8" s="281"/>
      <c r="B8" s="13"/>
      <c r="C8" s="14"/>
      <c r="D8" s="25"/>
      <c r="E8" s="26"/>
      <c r="F8" s="26"/>
      <c r="G8" s="27"/>
      <c r="H8" s="25"/>
      <c r="I8" s="26"/>
      <c r="J8" s="26"/>
      <c r="K8" s="27"/>
      <c r="L8" s="25"/>
      <c r="M8" s="26"/>
      <c r="N8" s="26"/>
      <c r="O8" s="27"/>
      <c r="P8" s="25"/>
      <c r="Q8" s="26"/>
      <c r="R8" s="26"/>
      <c r="S8" s="27"/>
      <c r="T8" s="25"/>
      <c r="U8" s="26"/>
      <c r="V8" s="26"/>
      <c r="W8" s="28"/>
      <c r="X8" s="26"/>
      <c r="Y8" s="26"/>
      <c r="Z8" s="26"/>
      <c r="AA8" s="28"/>
      <c r="AB8" s="26"/>
      <c r="AC8" s="26"/>
      <c r="AD8" s="26"/>
      <c r="AE8" s="28"/>
      <c r="AF8" s="26"/>
      <c r="AG8" s="26"/>
      <c r="AH8" s="26"/>
      <c r="AI8" s="28"/>
      <c r="AJ8" s="26"/>
      <c r="AK8" s="26"/>
      <c r="AL8" s="26"/>
      <c r="AM8" s="29"/>
      <c r="AN8" s="30"/>
      <c r="AO8" s="29"/>
      <c r="AP8" s="29"/>
      <c r="AQ8" s="31"/>
      <c r="AR8" s="30"/>
      <c r="AS8" s="29"/>
      <c r="AT8" s="29"/>
      <c r="AU8" s="31"/>
      <c r="AV8" s="30"/>
      <c r="AW8" s="29"/>
      <c r="AX8" s="29"/>
      <c r="AY8" s="31"/>
      <c r="AZ8" s="30"/>
      <c r="BA8" s="29"/>
      <c r="BB8" s="29"/>
      <c r="BC8" s="31"/>
      <c r="BD8" s="30"/>
      <c r="BE8" s="29"/>
      <c r="BF8" s="29"/>
      <c r="BG8" s="31"/>
      <c r="BH8" s="30"/>
      <c r="BI8" s="29"/>
      <c r="BJ8" s="29"/>
      <c r="BK8" s="31"/>
      <c r="BL8" s="30"/>
      <c r="BM8" s="29"/>
      <c r="BN8" s="29"/>
      <c r="BO8" s="31"/>
    </row>
    <row r="9" spans="1:67" ht="11.25">
      <c r="A9" s="331" t="s">
        <v>96</v>
      </c>
      <c r="B9" s="332" t="s">
        <v>97</v>
      </c>
      <c r="C9" s="302" t="s">
        <v>54</v>
      </c>
      <c r="D9" s="333">
        <v>34.438961</v>
      </c>
      <c r="E9" s="334">
        <v>33.869575</v>
      </c>
      <c r="F9" s="334">
        <v>33.954573</v>
      </c>
      <c r="G9" s="335">
        <v>33.987106</v>
      </c>
      <c r="H9" s="333">
        <v>34.015447</v>
      </c>
      <c r="I9" s="334">
        <v>34.026749</v>
      </c>
      <c r="J9" s="334">
        <v>33.96492</v>
      </c>
      <c r="K9" s="335">
        <v>34.073545</v>
      </c>
      <c r="L9" s="333">
        <v>34.06504</v>
      </c>
      <c r="M9" s="334">
        <v>34.002736</v>
      </c>
      <c r="N9" s="334">
        <v>33.928746</v>
      </c>
      <c r="O9" s="335">
        <v>34.124175</v>
      </c>
      <c r="P9" s="333">
        <v>34.011465</v>
      </c>
      <c r="Q9" s="334">
        <v>33.906084</v>
      </c>
      <c r="R9" s="334">
        <v>33.775617</v>
      </c>
      <c r="S9" s="335">
        <v>33.807233</v>
      </c>
      <c r="T9" s="333">
        <v>33.871175</v>
      </c>
      <c r="U9" s="334">
        <v>33.804447</v>
      </c>
      <c r="V9" s="334">
        <v>33.760323</v>
      </c>
      <c r="W9" s="336">
        <v>33.972333</v>
      </c>
      <c r="X9" s="337">
        <v>33.88251</v>
      </c>
      <c r="Y9" s="337">
        <v>33.802913</v>
      </c>
      <c r="Z9" s="337">
        <v>33.777021</v>
      </c>
      <c r="AA9" s="334">
        <v>33.70658</v>
      </c>
      <c r="AB9" s="334">
        <v>33.993636</v>
      </c>
      <c r="AC9" s="334">
        <v>33.851319</v>
      </c>
      <c r="AD9" s="334">
        <v>33.767395</v>
      </c>
      <c r="AE9" s="334">
        <v>34.085213</v>
      </c>
      <c r="AF9" s="337">
        <v>34.109682</v>
      </c>
      <c r="AG9" s="337">
        <v>34.227729</v>
      </c>
      <c r="AH9" s="337">
        <v>34.468949</v>
      </c>
      <c r="AI9" s="334">
        <v>34.517163</v>
      </c>
      <c r="AJ9" s="337">
        <v>34.656002</v>
      </c>
      <c r="AK9" s="337">
        <v>34.795762</v>
      </c>
      <c r="AL9" s="337">
        <v>34.829158</v>
      </c>
      <c r="AM9" s="338">
        <v>35.098275</v>
      </c>
      <c r="AN9" s="339">
        <v>35.195926</v>
      </c>
      <c r="AO9" s="334">
        <v>35.218683</v>
      </c>
      <c r="AP9" s="334">
        <v>35.321747</v>
      </c>
      <c r="AQ9" s="340">
        <v>35.466619</v>
      </c>
      <c r="AR9" s="339">
        <v>35.152404000000004</v>
      </c>
      <c r="AS9" s="334">
        <v>35.05664</v>
      </c>
      <c r="AT9" s="334">
        <v>35.021685</v>
      </c>
      <c r="AU9" s="340">
        <v>35.404448</v>
      </c>
      <c r="AV9" s="340">
        <v>35.353359</v>
      </c>
      <c r="AW9" s="334">
        <v>35.234756</v>
      </c>
      <c r="AX9" s="334">
        <v>35.309405999999996</v>
      </c>
      <c r="AY9" s="340">
        <v>35.73837957994751</v>
      </c>
      <c r="AZ9" s="340">
        <v>35.79219</v>
      </c>
      <c r="BA9" s="334">
        <v>35.775797</v>
      </c>
      <c r="BB9" s="334">
        <v>35.765313</v>
      </c>
      <c r="BC9" s="340">
        <v>35.78417199999999</v>
      </c>
      <c r="BD9" s="340">
        <v>35.997424</v>
      </c>
      <c r="BE9" s="334">
        <v>35.85334900000001</v>
      </c>
      <c r="BF9" s="334">
        <v>35.877343375</v>
      </c>
      <c r="BG9" s="340">
        <v>36.020421</v>
      </c>
      <c r="BH9" s="340">
        <v>36.092755333333294</v>
      </c>
      <c r="BI9" s="334">
        <v>36.022003</v>
      </c>
      <c r="BJ9" s="334">
        <v>36.1073232333333</v>
      </c>
      <c r="BK9" s="340">
        <v>36.208970839285705</v>
      </c>
      <c r="BL9" s="340">
        <v>36.172762152173895</v>
      </c>
      <c r="BM9" s="334">
        <v>36.054082071428596</v>
      </c>
      <c r="BN9" s="334"/>
      <c r="BO9" s="340"/>
    </row>
    <row r="10" spans="1:67" ht="11.25">
      <c r="A10" s="281"/>
      <c r="B10" s="24"/>
      <c r="C10" s="14"/>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86"/>
      <c r="AW10" s="86"/>
      <c r="AX10" s="86"/>
      <c r="AY10" s="86"/>
      <c r="AZ10" s="86"/>
      <c r="BA10" s="86"/>
      <c r="BB10" s="86"/>
      <c r="BC10" s="86"/>
      <c r="BD10" s="86"/>
      <c r="BE10" s="86"/>
      <c r="BF10" s="86"/>
      <c r="BG10" s="50"/>
      <c r="BH10" s="86"/>
      <c r="BI10" s="86"/>
      <c r="BJ10" s="86"/>
      <c r="BK10" s="50"/>
      <c r="BL10" s="86"/>
      <c r="BM10" s="86"/>
      <c r="BN10" s="86"/>
      <c r="BO10" s="50"/>
    </row>
    <row r="11" spans="1:67" ht="11.25">
      <c r="A11" s="281"/>
      <c r="B11" s="344" t="s">
        <v>64</v>
      </c>
      <c r="C11" s="138" t="s">
        <v>54</v>
      </c>
      <c r="D11" s="342" t="s">
        <v>55</v>
      </c>
      <c r="E11" s="139" t="s">
        <v>55</v>
      </c>
      <c r="F11" s="139" t="s">
        <v>55</v>
      </c>
      <c r="G11" s="343" t="s">
        <v>55</v>
      </c>
      <c r="H11" s="342" t="s">
        <v>55</v>
      </c>
      <c r="I11" s="139" t="s">
        <v>55</v>
      </c>
      <c r="J11" s="139" t="s">
        <v>55</v>
      </c>
      <c r="K11" s="343" t="s">
        <v>55</v>
      </c>
      <c r="L11" s="342" t="s">
        <v>55</v>
      </c>
      <c r="M11" s="139" t="s">
        <v>55</v>
      </c>
      <c r="N11" s="139" t="s">
        <v>55</v>
      </c>
      <c r="O11" s="345">
        <v>0.006671</v>
      </c>
      <c r="P11" s="346">
        <f>P12+P13</f>
        <v>0.015081</v>
      </c>
      <c r="Q11" s="346">
        <f>Q12+Q13</f>
        <v>0.06267199999999999</v>
      </c>
      <c r="R11" s="346">
        <f>R12+R13</f>
        <v>0.13172899999999998</v>
      </c>
      <c r="S11" s="346">
        <f>S12+S13</f>
        <v>0.275627</v>
      </c>
      <c r="T11" s="346">
        <f>T12+T13</f>
        <v>0.456414</v>
      </c>
      <c r="U11" s="346">
        <f>U12+U13</f>
        <v>0.720527</v>
      </c>
      <c r="V11" s="346">
        <f>V12+V13</f>
        <v>1.049294</v>
      </c>
      <c r="W11" s="346">
        <f>W12+W13</f>
        <v>1.590707</v>
      </c>
      <c r="X11" s="346">
        <f>X12+X13</f>
        <v>2.033146</v>
      </c>
      <c r="Y11" s="346">
        <f>Y12+Y13</f>
        <v>2.329526</v>
      </c>
      <c r="Z11" s="346">
        <f>Z12+Z13</f>
        <v>2.5138599999999998</v>
      </c>
      <c r="AA11" s="346">
        <f>AA12+AA13</f>
        <v>2.826888</v>
      </c>
      <c r="AB11" s="346">
        <f>AB12+AB13</f>
        <v>3.1569279999999997</v>
      </c>
      <c r="AC11" s="346">
        <f>AC12+AC13</f>
        <v>3.3510989999999996</v>
      </c>
      <c r="AD11" s="346">
        <f>AD12+AD13</f>
        <v>3.513133</v>
      </c>
      <c r="AE11" s="346">
        <f>AE12+AE13</f>
        <v>3.9193249999999997</v>
      </c>
      <c r="AF11" s="346">
        <f>AF12+AF13</f>
        <v>4.308434</v>
      </c>
      <c r="AG11" s="346">
        <f>AG12+AG13</f>
        <v>4.547286</v>
      </c>
      <c r="AH11" s="346">
        <f>AH12+AH13</f>
        <v>4.836088999999999</v>
      </c>
      <c r="AI11" s="346">
        <f>AI12+AI13</f>
        <v>5.186996000000001</v>
      </c>
      <c r="AJ11" s="346">
        <f>AJ12+AJ13</f>
        <v>5.521239</v>
      </c>
      <c r="AK11" s="346">
        <f>AK12+AK13</f>
        <v>5.718825000000001</v>
      </c>
      <c r="AL11" s="346">
        <f>AL12+AL13</f>
        <v>6.00835</v>
      </c>
      <c r="AM11" s="346">
        <f>AM12+AM13</f>
        <v>6.331504000000001</v>
      </c>
      <c r="AN11" s="346">
        <f>AN12+AN13</f>
        <v>6.663762</v>
      </c>
      <c r="AO11" s="346">
        <f>AO12+AO13</f>
        <v>6.9862589999999996</v>
      </c>
      <c r="AP11" s="346">
        <f>AP12+AP13</f>
        <v>7.325188000000001</v>
      </c>
      <c r="AQ11" s="346">
        <f>AQ12+AQ13</f>
        <v>7.723451</v>
      </c>
      <c r="AR11" s="346">
        <v>8.119011</v>
      </c>
      <c r="AS11" s="346">
        <v>8.400429</v>
      </c>
      <c r="AT11" s="347">
        <v>8.592658</v>
      </c>
      <c r="AU11" s="348">
        <v>8.884041</v>
      </c>
      <c r="AV11" s="348">
        <v>9.231234</v>
      </c>
      <c r="AW11" s="347">
        <v>9.455773999999998</v>
      </c>
      <c r="AX11" s="347">
        <v>9.669792000000001</v>
      </c>
      <c r="AY11" s="348">
        <v>9.941731</v>
      </c>
      <c r="AZ11" s="348">
        <v>10.282692999999998</v>
      </c>
      <c r="BA11" s="347">
        <v>10.488572</v>
      </c>
      <c r="BB11" s="347">
        <v>10.685862</v>
      </c>
      <c r="BC11" s="348">
        <v>10.91</v>
      </c>
      <c r="BD11" s="348">
        <v>11.157483000000001</v>
      </c>
      <c r="BE11" s="347">
        <v>11.243883</v>
      </c>
      <c r="BF11" s="347">
        <v>11.423081</v>
      </c>
      <c r="BG11" s="348">
        <v>11.597391000000002</v>
      </c>
      <c r="BH11" s="348">
        <v>11.823144999999998</v>
      </c>
      <c r="BI11" s="347">
        <v>11.957545000000001</v>
      </c>
      <c r="BJ11" s="347">
        <v>12.123767</v>
      </c>
      <c r="BK11" s="348">
        <v>12.265382</v>
      </c>
      <c r="BL11" s="348">
        <v>12.353913</v>
      </c>
      <c r="BM11" s="347">
        <v>12.325128</v>
      </c>
      <c r="BN11" s="347"/>
      <c r="BO11" s="348"/>
    </row>
    <row r="12" spans="1:67" ht="11.25">
      <c r="A12" s="281"/>
      <c r="B12" s="146" t="s">
        <v>65</v>
      </c>
      <c r="C12" s="147" t="s">
        <v>54</v>
      </c>
      <c r="D12" s="201" t="s">
        <v>55</v>
      </c>
      <c r="E12" s="152" t="s">
        <v>55</v>
      </c>
      <c r="F12" s="152" t="s">
        <v>55</v>
      </c>
      <c r="G12" s="341" t="s">
        <v>55</v>
      </c>
      <c r="H12" s="201" t="s">
        <v>55</v>
      </c>
      <c r="I12" s="152" t="s">
        <v>55</v>
      </c>
      <c r="J12" s="152" t="s">
        <v>55</v>
      </c>
      <c r="K12" s="341" t="s">
        <v>55</v>
      </c>
      <c r="L12" s="201" t="s">
        <v>55</v>
      </c>
      <c r="M12" s="152" t="s">
        <v>55</v>
      </c>
      <c r="N12" s="152" t="s">
        <v>55</v>
      </c>
      <c r="O12" s="202">
        <v>0.001328</v>
      </c>
      <c r="P12" s="203">
        <v>0.00174</v>
      </c>
      <c r="Q12" s="162">
        <v>0.002658</v>
      </c>
      <c r="R12" s="162">
        <v>0.003374</v>
      </c>
      <c r="S12" s="202">
        <v>0.003803</v>
      </c>
      <c r="T12" s="203">
        <v>0.006221</v>
      </c>
      <c r="U12" s="162">
        <v>0.01291</v>
      </c>
      <c r="V12" s="162">
        <v>0.051421</v>
      </c>
      <c r="W12" s="202">
        <v>0.09519</v>
      </c>
      <c r="X12" s="204">
        <v>0.150803</v>
      </c>
      <c r="Y12" s="162">
        <v>0.255584</v>
      </c>
      <c r="Z12" s="162">
        <v>0.360788</v>
      </c>
      <c r="AA12" s="162">
        <v>0.597857</v>
      </c>
      <c r="AB12" s="162">
        <v>0.95266</v>
      </c>
      <c r="AC12" s="162">
        <v>1.242964</v>
      </c>
      <c r="AD12" s="162">
        <v>1.584853</v>
      </c>
      <c r="AE12" s="162">
        <v>2.109267</v>
      </c>
      <c r="AF12" s="204">
        <v>2.554742</v>
      </c>
      <c r="AG12" s="162">
        <v>2.864953</v>
      </c>
      <c r="AH12" s="162">
        <v>3.215143</v>
      </c>
      <c r="AI12" s="162">
        <v>3.623736</v>
      </c>
      <c r="AJ12" s="204">
        <v>4.011766</v>
      </c>
      <c r="AK12" s="162">
        <v>4.267736</v>
      </c>
      <c r="AL12" s="162">
        <v>4.574007</v>
      </c>
      <c r="AM12" s="330">
        <v>4.938531</v>
      </c>
      <c r="AN12" s="161">
        <v>5.310026</v>
      </c>
      <c r="AO12" s="162">
        <v>5.663874</v>
      </c>
      <c r="AP12" s="162">
        <v>6.001904000000001</v>
      </c>
      <c r="AQ12" s="163">
        <v>6.414377</v>
      </c>
      <c r="AR12" s="161">
        <v>6.827468</v>
      </c>
      <c r="AS12" s="162">
        <v>7.1387030000000005</v>
      </c>
      <c r="AT12" s="162">
        <v>7.368060000000001</v>
      </c>
      <c r="AU12" s="163">
        <v>7.689654000000001</v>
      </c>
      <c r="AV12" s="163">
        <v>8.070707</v>
      </c>
      <c r="AW12" s="162">
        <v>8.322218999999999</v>
      </c>
      <c r="AX12" s="162">
        <v>8.576699000000001</v>
      </c>
      <c r="AY12" s="163">
        <v>8.886494</v>
      </c>
      <c r="AZ12" s="163">
        <v>9.276765</v>
      </c>
      <c r="BA12" s="162">
        <v>9.512568</v>
      </c>
      <c r="BB12" s="162">
        <v>9.745751</v>
      </c>
      <c r="BC12" s="163">
        <v>10.003705</v>
      </c>
      <c r="BD12" s="163">
        <v>10.286526</v>
      </c>
      <c r="BE12" s="162">
        <v>10.39944</v>
      </c>
      <c r="BF12" s="162">
        <v>10.603191</v>
      </c>
      <c r="BG12" s="163">
        <v>10.804540000000001</v>
      </c>
      <c r="BH12" s="163">
        <v>11.052095999999999</v>
      </c>
      <c r="BI12" s="162">
        <v>11.204165000000001</v>
      </c>
      <c r="BJ12" s="162">
        <v>11.390582</v>
      </c>
      <c r="BK12" s="163">
        <v>11.555708000000001</v>
      </c>
      <c r="BL12" s="163">
        <v>11.669973</v>
      </c>
      <c r="BM12" s="162">
        <v>11.659694</v>
      </c>
      <c r="BN12" s="162"/>
      <c r="BO12" s="163"/>
    </row>
    <row r="13" spans="1:67" ht="11.25">
      <c r="A13" s="281"/>
      <c r="B13" s="146" t="s">
        <v>66</v>
      </c>
      <c r="C13" s="147" t="s">
        <v>54</v>
      </c>
      <c r="D13" s="201" t="s">
        <v>55</v>
      </c>
      <c r="E13" s="152" t="s">
        <v>55</v>
      </c>
      <c r="F13" s="152" t="s">
        <v>55</v>
      </c>
      <c r="G13" s="341" t="s">
        <v>55</v>
      </c>
      <c r="H13" s="201" t="s">
        <v>55</v>
      </c>
      <c r="I13" s="152" t="s">
        <v>55</v>
      </c>
      <c r="J13" s="152" t="s">
        <v>55</v>
      </c>
      <c r="K13" s="341" t="s">
        <v>55</v>
      </c>
      <c r="L13" s="201" t="s">
        <v>55</v>
      </c>
      <c r="M13" s="152" t="s">
        <v>55</v>
      </c>
      <c r="N13" s="152" t="s">
        <v>55</v>
      </c>
      <c r="O13" s="202">
        <v>0.005343</v>
      </c>
      <c r="P13" s="203">
        <v>0.013341</v>
      </c>
      <c r="Q13" s="162">
        <v>0.060014</v>
      </c>
      <c r="R13" s="162">
        <v>0.128355</v>
      </c>
      <c r="S13" s="202">
        <v>0.271824</v>
      </c>
      <c r="T13" s="203">
        <v>0.450193</v>
      </c>
      <c r="U13" s="162">
        <v>0.707617</v>
      </c>
      <c r="V13" s="162">
        <v>0.997873</v>
      </c>
      <c r="W13" s="202">
        <v>1.495517</v>
      </c>
      <c r="X13" s="204">
        <v>1.882343</v>
      </c>
      <c r="Y13" s="162">
        <v>2.073942</v>
      </c>
      <c r="Z13" s="162">
        <v>2.153072</v>
      </c>
      <c r="AA13" s="162">
        <v>2.229031</v>
      </c>
      <c r="AB13" s="162">
        <v>2.204268</v>
      </c>
      <c r="AC13" s="162">
        <v>2.108135</v>
      </c>
      <c r="AD13" s="162">
        <v>1.92828</v>
      </c>
      <c r="AE13" s="162">
        <v>1.810058</v>
      </c>
      <c r="AF13" s="204">
        <v>1.753692</v>
      </c>
      <c r="AG13" s="162">
        <v>1.682333</v>
      </c>
      <c r="AH13" s="162">
        <v>1.620946</v>
      </c>
      <c r="AI13" s="162">
        <v>1.56326</v>
      </c>
      <c r="AJ13" s="204">
        <v>1.509473</v>
      </c>
      <c r="AK13" s="162">
        <v>1.451089</v>
      </c>
      <c r="AL13" s="162">
        <v>1.434343</v>
      </c>
      <c r="AM13" s="330">
        <v>1.392973</v>
      </c>
      <c r="AN13" s="161">
        <v>1.353736</v>
      </c>
      <c r="AO13" s="162">
        <v>1.322385</v>
      </c>
      <c r="AP13" s="162">
        <v>1.3232840000000001</v>
      </c>
      <c r="AQ13" s="163">
        <v>1.309074</v>
      </c>
      <c r="AR13" s="161">
        <v>1.2915429999999999</v>
      </c>
      <c r="AS13" s="162">
        <v>1.2617260000000001</v>
      </c>
      <c r="AT13" s="162">
        <v>1.2245979999999999</v>
      </c>
      <c r="AU13" s="163">
        <v>1.1943869999999999</v>
      </c>
      <c r="AV13" s="163">
        <v>1.160527</v>
      </c>
      <c r="AW13" s="162">
        <v>1.133555</v>
      </c>
      <c r="AX13" s="162">
        <v>1.093093</v>
      </c>
      <c r="AY13" s="163">
        <v>1.055237</v>
      </c>
      <c r="AZ13" s="163">
        <v>1.005928</v>
      </c>
      <c r="BA13" s="162">
        <v>0.976004</v>
      </c>
      <c r="BB13" s="162">
        <v>0.940111</v>
      </c>
      <c r="BC13" s="163">
        <v>0.906295</v>
      </c>
      <c r="BD13" s="163">
        <v>0.870957</v>
      </c>
      <c r="BE13" s="162">
        <v>0.8444429999999999</v>
      </c>
      <c r="BF13" s="162">
        <v>0.81989</v>
      </c>
      <c r="BG13" s="163">
        <v>0.792851</v>
      </c>
      <c r="BH13" s="163">
        <v>0.771049</v>
      </c>
      <c r="BI13" s="162">
        <v>0.75338</v>
      </c>
      <c r="BJ13" s="162">
        <v>0.733185</v>
      </c>
      <c r="BK13" s="163">
        <v>0.709674</v>
      </c>
      <c r="BL13" s="163">
        <v>0.6839400000000001</v>
      </c>
      <c r="BM13" s="162">
        <v>0.665434</v>
      </c>
      <c r="BN13" s="162"/>
      <c r="BO13" s="163"/>
    </row>
    <row r="14" spans="1:3" ht="11.25">
      <c r="A14" s="281"/>
      <c r="C14" s="210"/>
    </row>
    <row r="15" spans="1:67" ht="11.25">
      <c r="A15" s="281"/>
      <c r="B15" s="146" t="s">
        <v>58</v>
      </c>
      <c r="C15" s="147" t="s">
        <v>54</v>
      </c>
      <c r="D15" s="203">
        <v>0.2315</v>
      </c>
      <c r="E15" s="162">
        <v>0.239993</v>
      </c>
      <c r="F15" s="162">
        <v>0.237887</v>
      </c>
      <c r="G15" s="202">
        <v>0.229648</v>
      </c>
      <c r="H15" s="203">
        <v>0.227521</v>
      </c>
      <c r="I15" s="162">
        <v>0.226327</v>
      </c>
      <c r="J15" s="162">
        <v>0.221612</v>
      </c>
      <c r="K15" s="202">
        <v>0.215471</v>
      </c>
      <c r="L15" s="203">
        <v>0.212975</v>
      </c>
      <c r="M15" s="162">
        <v>0.209563</v>
      </c>
      <c r="N15" s="162">
        <v>0.206004</v>
      </c>
      <c r="O15" s="202">
        <v>0.202418</v>
      </c>
      <c r="P15" s="203">
        <v>0.197674</v>
      </c>
      <c r="Q15" s="162">
        <v>0.198055</v>
      </c>
      <c r="R15" s="162">
        <v>0.19519</v>
      </c>
      <c r="S15" s="202">
        <v>0.192273</v>
      </c>
      <c r="T15" s="203">
        <v>0.195773</v>
      </c>
      <c r="U15" s="162">
        <v>0.189079</v>
      </c>
      <c r="V15" s="162">
        <v>0.191794</v>
      </c>
      <c r="W15" s="202">
        <v>0.189339</v>
      </c>
      <c r="X15" s="204">
        <v>0.187695</v>
      </c>
      <c r="Y15" s="162">
        <v>0.185343</v>
      </c>
      <c r="Z15" s="162">
        <v>0.183265</v>
      </c>
      <c r="AA15" s="162">
        <v>0.17977</v>
      </c>
      <c r="AB15" s="162">
        <v>0.176327</v>
      </c>
      <c r="AC15" s="162">
        <v>0.173677</v>
      </c>
      <c r="AD15" s="162">
        <v>0.172</v>
      </c>
      <c r="AE15" s="162">
        <v>0.17</v>
      </c>
      <c r="AF15" s="204">
        <v>0.167</v>
      </c>
      <c r="AG15" s="162">
        <v>0.164</v>
      </c>
      <c r="AH15" s="162">
        <v>0.162</v>
      </c>
      <c r="AI15" s="162">
        <v>0.16</v>
      </c>
      <c r="AJ15" s="204">
        <v>0.157656</v>
      </c>
      <c r="AK15" s="162">
        <v>0.155</v>
      </c>
      <c r="AL15" s="162">
        <v>0.154</v>
      </c>
      <c r="AM15" s="330">
        <v>0.152</v>
      </c>
      <c r="AN15" s="161">
        <v>0.151</v>
      </c>
      <c r="AO15" s="162">
        <v>0.147</v>
      </c>
      <c r="AP15" s="162">
        <v>0.147</v>
      </c>
      <c r="AQ15" s="163">
        <v>0.143</v>
      </c>
      <c r="AR15" s="161">
        <v>0.142</v>
      </c>
      <c r="AS15" s="162">
        <v>0.14</v>
      </c>
      <c r="AT15" s="162">
        <v>0.139</v>
      </c>
      <c r="AU15" s="163">
        <v>0.137</v>
      </c>
      <c r="AV15" s="163">
        <v>0.135</v>
      </c>
      <c r="AW15" s="162">
        <v>0.134</v>
      </c>
      <c r="AX15" s="162">
        <v>0.132</v>
      </c>
      <c r="AY15" s="163">
        <v>0.129</v>
      </c>
      <c r="AZ15" s="163">
        <v>0.126</v>
      </c>
      <c r="BA15" s="162">
        <v>0.123349</v>
      </c>
      <c r="BB15" s="162">
        <v>0.12</v>
      </c>
      <c r="BC15" s="163">
        <v>0.116626</v>
      </c>
      <c r="BD15" s="163">
        <v>0.112658</v>
      </c>
      <c r="BE15" s="162">
        <v>0.107521</v>
      </c>
      <c r="BF15" s="162">
        <v>0.10178</v>
      </c>
      <c r="BG15" s="163">
        <v>0.094</v>
      </c>
      <c r="BH15" s="163">
        <v>0.087</v>
      </c>
      <c r="BI15" s="162">
        <v>0.080242</v>
      </c>
      <c r="BJ15" s="162">
        <v>0.074413</v>
      </c>
      <c r="BK15" s="163">
        <v>0.069398</v>
      </c>
      <c r="BL15" s="163">
        <v>0.06262</v>
      </c>
      <c r="BM15" s="162">
        <v>0.057309</v>
      </c>
      <c r="BN15" s="162"/>
      <c r="BO15" s="163"/>
    </row>
    <row r="16" spans="1:67" ht="11.25">
      <c r="A16" s="281"/>
      <c r="B16" s="146" t="s">
        <v>125</v>
      </c>
      <c r="C16" s="147" t="s">
        <v>54</v>
      </c>
      <c r="D16" s="148"/>
      <c r="E16" s="149"/>
      <c r="F16" s="149"/>
      <c r="G16" s="150"/>
      <c r="H16" s="148"/>
      <c r="I16" s="149"/>
      <c r="J16" s="149"/>
      <c r="K16" s="150"/>
      <c r="L16" s="148"/>
      <c r="M16" s="149"/>
      <c r="N16" s="149"/>
      <c r="O16" s="150"/>
      <c r="P16" s="148"/>
      <c r="Q16" s="149"/>
      <c r="R16" s="149"/>
      <c r="S16" s="150"/>
      <c r="T16" s="148"/>
      <c r="U16" s="149"/>
      <c r="V16" s="149"/>
      <c r="W16" s="150"/>
      <c r="X16" s="151"/>
      <c r="Y16" s="149"/>
      <c r="Z16" s="149"/>
      <c r="AA16" s="149"/>
      <c r="AB16" s="149"/>
      <c r="AC16" s="149"/>
      <c r="AD16" s="149"/>
      <c r="AE16" s="149"/>
      <c r="AF16" s="149"/>
      <c r="AG16" s="149"/>
      <c r="AH16" s="149"/>
      <c r="AI16" s="149"/>
      <c r="AJ16" s="149"/>
      <c r="AK16" s="149"/>
      <c r="AL16" s="149"/>
      <c r="AM16" s="160"/>
      <c r="AN16" s="161">
        <v>0.7244575</v>
      </c>
      <c r="AO16" s="162">
        <v>0.6879665</v>
      </c>
      <c r="AP16" s="162">
        <v>0.7806810000000001</v>
      </c>
      <c r="AQ16" s="163">
        <v>0.736056</v>
      </c>
      <c r="AR16" s="161">
        <v>0.6803695000000001</v>
      </c>
      <c r="AS16" s="162">
        <v>0.596056</v>
      </c>
      <c r="AT16" s="162">
        <v>0.58965</v>
      </c>
      <c r="AU16" s="163">
        <v>0.6076315</v>
      </c>
      <c r="AV16" s="163">
        <v>0.711073</v>
      </c>
      <c r="AW16" s="162">
        <v>0.5584199999999999</v>
      </c>
      <c r="AX16" s="162">
        <v>0.5983175</v>
      </c>
      <c r="AY16" s="163">
        <v>0.6388805</v>
      </c>
      <c r="AZ16" s="163">
        <v>0.7365402277135349</v>
      </c>
      <c r="BA16" s="162">
        <v>0.543303524413825</v>
      </c>
      <c r="BB16" s="162">
        <v>0.5479845244138251</v>
      </c>
      <c r="BC16" s="163">
        <v>0.686053</v>
      </c>
      <c r="BD16" s="163">
        <v>0.660983</v>
      </c>
      <c r="BE16" s="162">
        <v>0.575333</v>
      </c>
      <c r="BF16" s="162">
        <v>0.6398845</v>
      </c>
      <c r="BG16" s="163">
        <v>0.7447785</v>
      </c>
      <c r="BH16" s="163">
        <v>0.7290105</v>
      </c>
      <c r="BI16" s="162">
        <v>0.6151885</v>
      </c>
      <c r="BJ16" s="162">
        <v>0.6285585</v>
      </c>
      <c r="BK16" s="163">
        <v>0.633275</v>
      </c>
      <c r="BL16" s="163">
        <v>0.6203975</v>
      </c>
      <c r="BM16" s="162">
        <v>0.528</v>
      </c>
      <c r="BN16" s="162"/>
      <c r="BO16" s="163"/>
    </row>
    <row r="17" spans="1:67" ht="11.25">
      <c r="A17" s="281"/>
      <c r="B17" s="13"/>
      <c r="C17" s="21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row>
    <row r="18" spans="1:67" ht="11.25">
      <c r="A18" s="331" t="s">
        <v>138</v>
      </c>
      <c r="B18" s="332" t="s">
        <v>53</v>
      </c>
      <c r="C18" s="302" t="s">
        <v>54</v>
      </c>
      <c r="D18" s="333">
        <v>34.438961</v>
      </c>
      <c r="E18" s="334">
        <v>33.869575</v>
      </c>
      <c r="F18" s="334">
        <v>33.954573</v>
      </c>
      <c r="G18" s="335">
        <v>33.987106</v>
      </c>
      <c r="H18" s="333">
        <v>34.015447</v>
      </c>
      <c r="I18" s="334">
        <v>34.026749</v>
      </c>
      <c r="J18" s="334">
        <v>33.96492</v>
      </c>
      <c r="K18" s="335">
        <v>34.073545</v>
      </c>
      <c r="L18" s="333">
        <v>34.06504</v>
      </c>
      <c r="M18" s="334">
        <v>34.002736</v>
      </c>
      <c r="N18" s="334">
        <v>33.928746</v>
      </c>
      <c r="O18" s="335">
        <v>34.124175</v>
      </c>
      <c r="P18" s="333">
        <v>34.011465</v>
      </c>
      <c r="Q18" s="334">
        <v>33.906084</v>
      </c>
      <c r="R18" s="334">
        <v>33.775617</v>
      </c>
      <c r="S18" s="335">
        <v>33.807233</v>
      </c>
      <c r="T18" s="333">
        <v>33.871175</v>
      </c>
      <c r="U18" s="334">
        <v>33.804447</v>
      </c>
      <c r="V18" s="334">
        <v>33.760323</v>
      </c>
      <c r="W18" s="336">
        <v>34.540521</v>
      </c>
      <c r="X18" s="337">
        <v>35.101533</v>
      </c>
      <c r="Y18" s="337">
        <v>35.331717</v>
      </c>
      <c r="Z18" s="337">
        <v>35.663999</v>
      </c>
      <c r="AA18" s="334">
        <v>36.380357</v>
      </c>
      <c r="AB18" s="334">
        <v>37.188128</v>
      </c>
      <c r="AC18" s="334">
        <v>37.388</v>
      </c>
      <c r="AD18" s="334">
        <v>37.674</v>
      </c>
      <c r="AE18" s="334">
        <v>38.168</v>
      </c>
      <c r="AF18" s="337">
        <v>38.7</v>
      </c>
      <c r="AG18" s="337">
        <v>38.857</v>
      </c>
      <c r="AH18" s="337">
        <v>39.22</v>
      </c>
      <c r="AI18" s="334">
        <v>39.632</v>
      </c>
      <c r="AJ18" s="337">
        <v>40.108</v>
      </c>
      <c r="AK18" s="337">
        <v>40.21</v>
      </c>
      <c r="AL18" s="337">
        <v>40.269</v>
      </c>
      <c r="AM18" s="338">
        <v>40.708</v>
      </c>
      <c r="AN18" s="339">
        <v>40.577681000000005</v>
      </c>
      <c r="AO18" s="334">
        <v>40.827669</v>
      </c>
      <c r="AP18" s="334">
        <v>40.988433</v>
      </c>
      <c r="AQ18" s="340">
        <v>41.1063335996093</v>
      </c>
      <c r="AR18" s="339">
        <v>40.6587900996093</v>
      </c>
      <c r="AS18" s="334">
        <v>40.469251299804604</v>
      </c>
      <c r="AT18" s="334">
        <v>40.28731</v>
      </c>
      <c r="AU18" s="340">
        <v>40.616028</v>
      </c>
      <c r="AV18" s="340">
        <v>40.334626</v>
      </c>
      <c r="AW18" s="334">
        <v>40.1249054850051</v>
      </c>
      <c r="AX18" s="334">
        <v>40.112892</v>
      </c>
      <c r="AY18" s="340">
        <v>40.370458136331294</v>
      </c>
      <c r="AZ18" s="340">
        <v>40.1735881845945</v>
      </c>
      <c r="BA18" s="334">
        <v>39.943461</v>
      </c>
      <c r="BB18" s="334">
        <v>39.766534</v>
      </c>
      <c r="BC18" s="340">
        <v>39.682486999999995</v>
      </c>
      <c r="BD18" s="340">
        <v>39.531141</v>
      </c>
      <c r="BE18" s="334">
        <v>39.287024</v>
      </c>
      <c r="BF18" s="334">
        <v>39.09649833418359</v>
      </c>
      <c r="BG18" s="340">
        <v>39.069948000000004</v>
      </c>
      <c r="BH18" s="340">
        <v>39.001196333333304</v>
      </c>
      <c r="BI18" s="334">
        <v>38.821059</v>
      </c>
      <c r="BJ18" s="334">
        <v>38.8138042333333</v>
      </c>
      <c r="BK18" s="340">
        <v>38.8069688392857</v>
      </c>
      <c r="BL18" s="340">
        <v>38.6564971521739</v>
      </c>
      <c r="BM18" s="334">
        <v>38.45561607142861</v>
      </c>
      <c r="BN18" s="334"/>
      <c r="BO18" s="340"/>
    </row>
    <row r="19" spans="1:67" ht="11.25">
      <c r="A19" s="281"/>
      <c r="B19" s="193" t="s">
        <v>153</v>
      </c>
      <c r="C19" s="147" t="s">
        <v>54</v>
      </c>
      <c r="D19" s="203"/>
      <c r="E19" s="162"/>
      <c r="F19" s="162"/>
      <c r="G19" s="202"/>
      <c r="H19" s="203"/>
      <c r="I19" s="162"/>
      <c r="J19" s="162"/>
      <c r="K19" s="202"/>
      <c r="L19" s="203">
        <v>34.000845</v>
      </c>
      <c r="M19" s="162">
        <v>33.9432</v>
      </c>
      <c r="N19" s="162">
        <v>33.869721</v>
      </c>
      <c r="O19" s="202">
        <v>34.066069</v>
      </c>
      <c r="P19" s="203">
        <v>33.953217</v>
      </c>
      <c r="Q19" s="162">
        <v>33.848738</v>
      </c>
      <c r="R19" s="162">
        <v>33.718056</v>
      </c>
      <c r="S19" s="202">
        <v>33.747062</v>
      </c>
      <c r="T19" s="203">
        <v>33.810873</v>
      </c>
      <c r="U19" s="162">
        <v>33.741526</v>
      </c>
      <c r="V19" s="162">
        <v>33.695794</v>
      </c>
      <c r="W19" s="318">
        <v>33.540787</v>
      </c>
      <c r="X19" s="204">
        <v>33.50164</v>
      </c>
      <c r="Y19" s="204">
        <v>33.31385</v>
      </c>
      <c r="Z19" s="204">
        <v>33.151348</v>
      </c>
      <c r="AA19" s="162">
        <v>32.966645</v>
      </c>
      <c r="AB19" s="162">
        <v>32.821404</v>
      </c>
      <c r="AC19" s="162">
        <v>32.358957</v>
      </c>
      <c r="AD19" s="162">
        <v>31.934549</v>
      </c>
      <c r="AE19" s="162">
        <v>31.3489</v>
      </c>
      <c r="AF19" s="204">
        <v>30.611457</v>
      </c>
      <c r="AG19" s="204">
        <v>29.936596</v>
      </c>
      <c r="AH19" s="204">
        <v>29.228903</v>
      </c>
      <c r="AI19" s="162">
        <v>28.51777</v>
      </c>
      <c r="AJ19" s="204">
        <v>27.852992</v>
      </c>
      <c r="AK19" s="204">
        <v>27.308387</v>
      </c>
      <c r="AL19" s="204">
        <v>26.765012</v>
      </c>
      <c r="AM19" s="205">
        <v>26.309253</v>
      </c>
      <c r="AN19" s="161">
        <v>25.684427</v>
      </c>
      <c r="AO19" s="162">
        <v>25.190787</v>
      </c>
      <c r="AP19" s="162">
        <v>24.714593</v>
      </c>
      <c r="AQ19" s="163">
        <v>24.097965</v>
      </c>
      <c r="AR19" s="161">
        <v>23.180187999999998</v>
      </c>
      <c r="AS19" s="162">
        <v>22.632522</v>
      </c>
      <c r="AT19" s="162">
        <v>22.063286</v>
      </c>
      <c r="AU19" s="163">
        <v>21.609928</v>
      </c>
      <c r="AV19" s="163">
        <v>20.87155</v>
      </c>
      <c r="AW19" s="162">
        <v>20.32273</v>
      </c>
      <c r="AX19" s="162">
        <v>19.807118</v>
      </c>
      <c r="AY19" s="163">
        <v>19.5123475799475</v>
      </c>
      <c r="AZ19" s="163">
        <v>18.899759</v>
      </c>
      <c r="BA19" s="162">
        <v>18.377187999999997</v>
      </c>
      <c r="BB19" s="162">
        <v>17.898159</v>
      </c>
      <c r="BC19" s="163">
        <v>17.365569999999998</v>
      </c>
      <c r="BD19" s="163">
        <v>16.906848999999998</v>
      </c>
      <c r="BE19" s="162">
        <v>16.471387</v>
      </c>
      <c r="BF19" s="162">
        <v>16.002697375</v>
      </c>
      <c r="BG19" s="163">
        <v>15.580545</v>
      </c>
      <c r="BH19" s="163">
        <v>15.2096113333333</v>
      </c>
      <c r="BI19" s="162">
        <v>14.813191999999999</v>
      </c>
      <c r="BJ19" s="162">
        <v>14.456284233333301</v>
      </c>
      <c r="BK19" s="163">
        <v>14.019793839285699</v>
      </c>
      <c r="BL19" s="163">
        <v>13.5954191521739</v>
      </c>
      <c r="BM19" s="162">
        <v>13.280612071428601</v>
      </c>
      <c r="BN19" s="162"/>
      <c r="BO19" s="163"/>
    </row>
    <row r="20" spans="1:67" ht="11.25">
      <c r="A20" s="281"/>
      <c r="B20" s="319" t="s">
        <v>136</v>
      </c>
      <c r="C20" s="147" t="s">
        <v>54</v>
      </c>
      <c r="D20" s="203"/>
      <c r="E20" s="162"/>
      <c r="F20" s="162"/>
      <c r="G20" s="202"/>
      <c r="H20" s="203"/>
      <c r="I20" s="162"/>
      <c r="J20" s="162"/>
      <c r="K20" s="202"/>
      <c r="L20" s="203">
        <v>0</v>
      </c>
      <c r="M20" s="162">
        <v>0</v>
      </c>
      <c r="N20" s="162">
        <v>0</v>
      </c>
      <c r="O20" s="202">
        <v>0</v>
      </c>
      <c r="P20" s="203">
        <v>0</v>
      </c>
      <c r="Q20" s="162">
        <v>0</v>
      </c>
      <c r="R20" s="162">
        <v>0</v>
      </c>
      <c r="S20" s="202">
        <v>0</v>
      </c>
      <c r="T20" s="203" t="s">
        <v>72</v>
      </c>
      <c r="U20" s="162" t="s">
        <v>72</v>
      </c>
      <c r="V20" s="162" t="s">
        <v>72</v>
      </c>
      <c r="W20" s="318" t="s">
        <v>72</v>
      </c>
      <c r="X20" s="204" t="s">
        <v>72</v>
      </c>
      <c r="Y20" s="204" t="s">
        <v>72</v>
      </c>
      <c r="Z20" s="204" t="s">
        <v>72</v>
      </c>
      <c r="AA20" s="162" t="s">
        <v>72</v>
      </c>
      <c r="AB20" s="162">
        <v>0</v>
      </c>
      <c r="AC20" s="162">
        <v>0.003065</v>
      </c>
      <c r="AD20" s="162">
        <v>0.005835</v>
      </c>
      <c r="AE20" s="162">
        <v>0.011473</v>
      </c>
      <c r="AF20" s="204">
        <v>0.076119</v>
      </c>
      <c r="AG20" s="204">
        <v>0.447198</v>
      </c>
      <c r="AH20" s="204">
        <v>0.593797</v>
      </c>
      <c r="AI20" s="162">
        <v>0.703204</v>
      </c>
      <c r="AJ20" s="204">
        <v>0.761771</v>
      </c>
      <c r="AK20" s="204">
        <v>0.820822</v>
      </c>
      <c r="AL20" s="204">
        <v>0.835075</v>
      </c>
      <c r="AM20" s="205">
        <v>0.852834</v>
      </c>
      <c r="AN20" s="161">
        <v>0.86199</v>
      </c>
      <c r="AO20" s="162">
        <v>0.900672</v>
      </c>
      <c r="AP20" s="162">
        <v>0.971986</v>
      </c>
      <c r="AQ20" s="163">
        <v>1.0145</v>
      </c>
      <c r="AR20" s="161">
        <v>1.062576</v>
      </c>
      <c r="AS20" s="162">
        <v>1.0855160000000001</v>
      </c>
      <c r="AT20" s="162">
        <v>1.116432</v>
      </c>
      <c r="AU20" s="163">
        <v>1.260047</v>
      </c>
      <c r="AV20" s="163">
        <v>1.324332</v>
      </c>
      <c r="AW20" s="162">
        <v>1.366869</v>
      </c>
      <c r="AX20" s="162">
        <v>1.4054010000000001</v>
      </c>
      <c r="AY20" s="163">
        <v>1.6678845799475601</v>
      </c>
      <c r="AZ20" s="163">
        <v>1.729468</v>
      </c>
      <c r="BA20" s="162">
        <v>1.747144</v>
      </c>
      <c r="BB20" s="162">
        <v>1.764166</v>
      </c>
      <c r="BC20" s="163">
        <v>1.7865719999999998</v>
      </c>
      <c r="BD20" s="163">
        <v>1.859269</v>
      </c>
      <c r="BE20" s="162">
        <v>1.601808</v>
      </c>
      <c r="BF20" s="162">
        <v>1.603472</v>
      </c>
      <c r="BG20" s="163">
        <v>1.628328</v>
      </c>
      <c r="BH20" s="163">
        <v>1.6821</v>
      </c>
      <c r="BI20" s="162">
        <v>1.6638119999999998</v>
      </c>
      <c r="BJ20" s="162">
        <v>1.6459249999999999</v>
      </c>
      <c r="BK20" s="163">
        <v>1.610312</v>
      </c>
      <c r="BL20" s="163">
        <v>1.594971</v>
      </c>
      <c r="BM20" s="162">
        <v>1.5840370000000001</v>
      </c>
      <c r="BN20" s="162"/>
      <c r="BO20" s="163"/>
    </row>
    <row r="21" spans="1:67" ht="11.25">
      <c r="A21" s="281"/>
      <c r="B21" s="298" t="s">
        <v>134</v>
      </c>
      <c r="C21" s="138" t="s">
        <v>54</v>
      </c>
      <c r="D21" s="320" t="s">
        <v>55</v>
      </c>
      <c r="E21" s="321" t="s">
        <v>55</v>
      </c>
      <c r="F21" s="321" t="s">
        <v>55</v>
      </c>
      <c r="G21" s="322" t="s">
        <v>55</v>
      </c>
      <c r="H21" s="320" t="s">
        <v>55</v>
      </c>
      <c r="I21" s="321" t="s">
        <v>55</v>
      </c>
      <c r="J21" s="321" t="s">
        <v>55</v>
      </c>
      <c r="K21" s="322" t="s">
        <v>55</v>
      </c>
      <c r="L21" s="320" t="s">
        <v>55</v>
      </c>
      <c r="M21" s="321" t="s">
        <v>55</v>
      </c>
      <c r="N21" s="321" t="s">
        <v>55</v>
      </c>
      <c r="O21" s="322" t="s">
        <v>55</v>
      </c>
      <c r="P21" s="320" t="s">
        <v>55</v>
      </c>
      <c r="Q21" s="321" t="s">
        <v>55</v>
      </c>
      <c r="R21" s="321" t="s">
        <v>55</v>
      </c>
      <c r="S21" s="322" t="s">
        <v>55</v>
      </c>
      <c r="T21" s="320" t="s">
        <v>55</v>
      </c>
      <c r="U21" s="321" t="s">
        <v>55</v>
      </c>
      <c r="V21" s="321" t="s">
        <v>55</v>
      </c>
      <c r="W21" s="323">
        <v>0.930867</v>
      </c>
      <c r="X21" s="324">
        <v>1.526918</v>
      </c>
      <c r="Y21" s="325">
        <v>1.938167</v>
      </c>
      <c r="Z21" s="325">
        <v>2.407232</v>
      </c>
      <c r="AA21" s="325">
        <v>3.275014</v>
      </c>
      <c r="AB21" s="325">
        <v>4.20123</v>
      </c>
      <c r="AC21" s="325">
        <v>4.838563</v>
      </c>
      <c r="AD21" s="325">
        <v>5.541</v>
      </c>
      <c r="AE21" s="325">
        <v>6.608</v>
      </c>
      <c r="AF21" s="324">
        <v>7.868</v>
      </c>
      <c r="AG21" s="325">
        <v>8.695</v>
      </c>
      <c r="AH21" s="325">
        <v>9.765</v>
      </c>
      <c r="AI21" s="325">
        <v>10.888</v>
      </c>
      <c r="AJ21" s="324">
        <v>12.099</v>
      </c>
      <c r="AK21" s="325">
        <v>12.824</v>
      </c>
      <c r="AL21" s="325">
        <v>13.512</v>
      </c>
      <c r="AM21" s="326">
        <v>14.416</v>
      </c>
      <c r="AN21" s="327">
        <v>14.893254</v>
      </c>
      <c r="AO21" s="325">
        <v>15.636881999999998</v>
      </c>
      <c r="AP21" s="325">
        <v>16.27384</v>
      </c>
      <c r="AQ21" s="328">
        <v>17.0083685996093</v>
      </c>
      <c r="AR21" s="327">
        <v>17.4786020996093</v>
      </c>
      <c r="AS21" s="325">
        <v>17.836729299804603</v>
      </c>
      <c r="AT21" s="325">
        <v>18.223191000000003</v>
      </c>
      <c r="AU21" s="328">
        <v>19.004980999999997</v>
      </c>
      <c r="AV21" s="328">
        <v>19.463076000000004</v>
      </c>
      <c r="AW21" s="325">
        <v>19.802175485005097</v>
      </c>
      <c r="AX21" s="325">
        <v>20.305774000000003</v>
      </c>
      <c r="AY21" s="328">
        <v>20.858110556383796</v>
      </c>
      <c r="AZ21" s="328">
        <v>21.2738291845945</v>
      </c>
      <c r="BA21" s="325">
        <v>21.566273000000002</v>
      </c>
      <c r="BB21" s="325">
        <v>21.868375</v>
      </c>
      <c r="BC21" s="328">
        <v>22.316917</v>
      </c>
      <c r="BD21" s="328">
        <v>22.624292</v>
      </c>
      <c r="BE21" s="325">
        <v>22.815637</v>
      </c>
      <c r="BF21" s="325">
        <v>23.093800959183596</v>
      </c>
      <c r="BG21" s="328">
        <v>23.489403000000003</v>
      </c>
      <c r="BH21" s="328">
        <v>23.791585000000005</v>
      </c>
      <c r="BI21" s="325">
        <v>24.007867</v>
      </c>
      <c r="BJ21" s="325">
        <v>24.357519999999997</v>
      </c>
      <c r="BK21" s="328">
        <v>24.787175</v>
      </c>
      <c r="BL21" s="328">
        <v>25.061078000000002</v>
      </c>
      <c r="BM21" s="325">
        <v>25.175004000000005</v>
      </c>
      <c r="BN21" s="325"/>
      <c r="BO21" s="328"/>
    </row>
    <row r="22" spans="1:67" ht="11.25">
      <c r="A22" s="281"/>
      <c r="B22" s="329" t="s">
        <v>135</v>
      </c>
      <c r="C22" s="138" t="s">
        <v>54</v>
      </c>
      <c r="D22" s="320"/>
      <c r="E22" s="321"/>
      <c r="F22" s="321"/>
      <c r="G22" s="322"/>
      <c r="H22" s="320"/>
      <c r="I22" s="321"/>
      <c r="J22" s="321"/>
      <c r="K22" s="322"/>
      <c r="L22" s="320"/>
      <c r="M22" s="321"/>
      <c r="N22" s="321"/>
      <c r="O22" s="322"/>
      <c r="P22" s="320"/>
      <c r="Q22" s="321"/>
      <c r="R22" s="321"/>
      <c r="S22" s="322"/>
      <c r="T22" s="320"/>
      <c r="U22" s="321"/>
      <c r="V22" s="321"/>
      <c r="W22" s="323"/>
      <c r="X22" s="324"/>
      <c r="Y22" s="325"/>
      <c r="Z22" s="325"/>
      <c r="AA22" s="325"/>
      <c r="AB22" s="325">
        <v>0.95892</v>
      </c>
      <c r="AC22" s="325">
        <v>1.211938</v>
      </c>
      <c r="AD22" s="325">
        <v>1.519997</v>
      </c>
      <c r="AE22" s="325">
        <v>2.430999</v>
      </c>
      <c r="AF22" s="324">
        <v>3.10332</v>
      </c>
      <c r="AG22" s="325">
        <v>3.868741</v>
      </c>
      <c r="AH22" s="325">
        <v>4.759578</v>
      </c>
      <c r="AI22" s="325">
        <v>5.467357</v>
      </c>
      <c r="AJ22" s="324">
        <v>6.203694</v>
      </c>
      <c r="AK22" s="325">
        <v>6.838742</v>
      </c>
      <c r="AL22" s="325">
        <v>7.410263</v>
      </c>
      <c r="AM22" s="326">
        <v>8.096064</v>
      </c>
      <c r="AN22" s="327">
        <v>8.794934</v>
      </c>
      <c r="AO22" s="325">
        <v>9.24201</v>
      </c>
      <c r="AP22" s="325">
        <v>9.786538</v>
      </c>
      <c r="AQ22" s="328">
        <v>10.481519</v>
      </c>
      <c r="AR22" s="327">
        <v>11.02074</v>
      </c>
      <c r="AS22" s="325">
        <v>11.438932000000001</v>
      </c>
      <c r="AT22" s="325">
        <v>11.926471</v>
      </c>
      <c r="AU22" s="328">
        <v>12.703551</v>
      </c>
      <c r="AV22" s="328">
        <v>13.332164</v>
      </c>
      <c r="AW22" s="325">
        <v>13.720158</v>
      </c>
      <c r="AX22" s="325">
        <v>14.250093999999999</v>
      </c>
      <c r="AY22" s="328">
        <v>14.883734</v>
      </c>
      <c r="AZ22" s="328">
        <v>15.504245000000001</v>
      </c>
      <c r="BA22" s="325">
        <v>15.962977</v>
      </c>
      <c r="BB22" s="325">
        <v>16.412088</v>
      </c>
      <c r="BC22" s="328">
        <v>16.835243</v>
      </c>
      <c r="BD22" s="328">
        <v>17.403718</v>
      </c>
      <c r="BE22" s="325">
        <v>17.60816</v>
      </c>
      <c r="BF22" s="325">
        <v>18.03499</v>
      </c>
      <c r="BG22" s="328">
        <v>18.465181</v>
      </c>
      <c r="BH22" s="328">
        <v>18.804228</v>
      </c>
      <c r="BI22" s="325">
        <v>19.054139</v>
      </c>
      <c r="BJ22" s="325">
        <v>19.406188999999998</v>
      </c>
      <c r="BK22" s="328">
        <v>19.768525</v>
      </c>
      <c r="BL22" s="328">
        <v>19.978934000000002</v>
      </c>
      <c r="BM22" s="325">
        <v>19.991170999999998</v>
      </c>
      <c r="BN22" s="325"/>
      <c r="BO22" s="328"/>
    </row>
    <row r="23" spans="1:67" ht="11.25">
      <c r="A23" s="281"/>
      <c r="B23" s="13"/>
      <c r="C23" s="21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50"/>
      <c r="BA23" s="50"/>
      <c r="BB23" s="50"/>
      <c r="BC23" s="50"/>
      <c r="BD23" s="50"/>
      <c r="BE23" s="50"/>
      <c r="BF23" s="50"/>
      <c r="BG23" s="50"/>
      <c r="BH23" s="50"/>
      <c r="BI23" s="50"/>
      <c r="BJ23" s="50"/>
      <c r="BK23" s="50"/>
      <c r="BL23" s="50"/>
      <c r="BM23" s="50"/>
      <c r="BN23" s="50"/>
      <c r="BO23" s="50"/>
    </row>
    <row r="24" spans="1:67" ht="11.25">
      <c r="A24" s="316" t="s">
        <v>139</v>
      </c>
      <c r="B24" s="140" t="s">
        <v>62</v>
      </c>
      <c r="C24" s="141" t="s">
        <v>54</v>
      </c>
      <c r="D24" s="153">
        <v>4.105</v>
      </c>
      <c r="E24" s="154">
        <v>4.281</v>
      </c>
      <c r="F24" s="154">
        <v>4.59</v>
      </c>
      <c r="G24" s="155">
        <v>5.263</v>
      </c>
      <c r="H24" s="153">
        <v>5.668</v>
      </c>
      <c r="I24" s="154">
        <v>5.826</v>
      </c>
      <c r="J24" s="154">
        <v>5.898</v>
      </c>
      <c r="K24" s="155">
        <v>6.385</v>
      </c>
      <c r="L24" s="153">
        <v>6.9905</v>
      </c>
      <c r="M24" s="154">
        <v>7.056</v>
      </c>
      <c r="N24" s="154">
        <v>7.425</v>
      </c>
      <c r="O24" s="155">
        <v>7.469</v>
      </c>
      <c r="P24" s="153">
        <v>7.49</v>
      </c>
      <c r="Q24" s="154">
        <v>7.338</v>
      </c>
      <c r="R24" s="154">
        <v>7.215</v>
      </c>
      <c r="S24" s="155">
        <v>7.047871</v>
      </c>
      <c r="T24" s="153">
        <v>6.660209</v>
      </c>
      <c r="U24" s="154">
        <v>6.30045</v>
      </c>
      <c r="V24" s="154">
        <v>5.810631</v>
      </c>
      <c r="W24" s="155">
        <v>5.406522</v>
      </c>
      <c r="X24" s="156">
        <v>5.015358</v>
      </c>
      <c r="Y24" s="154">
        <v>4.397836</v>
      </c>
      <c r="Z24" s="154">
        <v>4.094619</v>
      </c>
      <c r="AA24" s="154">
        <v>3.808694</v>
      </c>
      <c r="AB24" s="154">
        <v>3.403233</v>
      </c>
      <c r="AC24" s="154">
        <v>3.095509</v>
      </c>
      <c r="AD24" s="154">
        <v>2.935</v>
      </c>
      <c r="AE24" s="154">
        <v>2.557</v>
      </c>
      <c r="AF24" s="156">
        <v>2.27</v>
      </c>
      <c r="AG24" s="154">
        <v>1.892</v>
      </c>
      <c r="AH24" s="154">
        <v>1.699</v>
      </c>
      <c r="AI24" s="154">
        <v>1.508</v>
      </c>
      <c r="AJ24" s="156">
        <v>1.336757</v>
      </c>
      <c r="AK24" s="154">
        <v>1.204</v>
      </c>
      <c r="AL24" s="154">
        <v>1.105</v>
      </c>
      <c r="AM24" s="157">
        <v>0.983</v>
      </c>
      <c r="AN24" s="158">
        <v>0.82</v>
      </c>
      <c r="AO24" s="154">
        <v>0.677</v>
      </c>
      <c r="AP24" s="154">
        <v>0.733</v>
      </c>
      <c r="AQ24" s="159">
        <v>0.652</v>
      </c>
      <c r="AR24" s="158">
        <v>0.598</v>
      </c>
      <c r="AS24" s="154">
        <v>0.556</v>
      </c>
      <c r="AT24" s="154">
        <v>0.513</v>
      </c>
      <c r="AU24" s="159">
        <v>0.483</v>
      </c>
      <c r="AV24" s="159">
        <v>0.399267582641601</v>
      </c>
      <c r="AW24" s="154">
        <v>0.36059958264160097</v>
      </c>
      <c r="AX24" s="154">
        <v>0.343279582641601</v>
      </c>
      <c r="AY24" s="159">
        <v>0.312130972793629</v>
      </c>
      <c r="AZ24" s="159">
        <v>0.282591972793629</v>
      </c>
      <c r="BA24" s="154">
        <v>0.26666</v>
      </c>
      <c r="BB24" s="154">
        <v>0.24901096678832102</v>
      </c>
      <c r="BC24" s="159">
        <v>0.224597966788321</v>
      </c>
      <c r="BD24" s="159">
        <v>0.202404966788321</v>
      </c>
      <c r="BE24" s="154">
        <v>0.18556299999999998</v>
      </c>
      <c r="BF24" s="154">
        <v>0.16486126334355203</v>
      </c>
      <c r="BG24" s="159">
        <v>0.15468038950805799</v>
      </c>
      <c r="BH24" s="159">
        <v>0.140725</v>
      </c>
      <c r="BI24" s="154">
        <v>0.130935</v>
      </c>
      <c r="BJ24" s="154">
        <v>0.122259</v>
      </c>
      <c r="BK24" s="154">
        <v>0.111902</v>
      </c>
      <c r="BL24" s="477"/>
      <c r="BM24" s="477"/>
      <c r="BN24" s="477"/>
      <c r="BO24" s="477"/>
    </row>
    <row r="25" spans="1:67" ht="11.25">
      <c r="A25" s="281"/>
      <c r="B25" s="403" t="s">
        <v>180</v>
      </c>
      <c r="C25" s="303"/>
      <c r="D25" s="304"/>
      <c r="E25" s="305"/>
      <c r="F25" s="305"/>
      <c r="G25" s="306"/>
      <c r="H25" s="307"/>
      <c r="I25" s="308"/>
      <c r="J25" s="308"/>
      <c r="K25" s="306"/>
      <c r="L25" s="307"/>
      <c r="M25" s="308"/>
      <c r="N25" s="308"/>
      <c r="O25" s="306"/>
      <c r="P25" s="307"/>
      <c r="Q25" s="308"/>
      <c r="R25" s="308"/>
      <c r="S25" s="306"/>
      <c r="T25" s="307"/>
      <c r="U25" s="308"/>
      <c r="V25" s="308"/>
      <c r="W25" s="306"/>
      <c r="X25" s="309"/>
      <c r="Y25" s="308"/>
      <c r="Z25" s="308"/>
      <c r="AA25" s="308"/>
      <c r="AB25" s="308"/>
      <c r="AC25" s="308"/>
      <c r="AD25" s="308"/>
      <c r="AE25" s="308"/>
      <c r="AF25" s="309"/>
      <c r="AG25" s="308"/>
      <c r="AH25" s="308"/>
      <c r="AI25" s="308"/>
      <c r="AJ25" s="312"/>
      <c r="AK25" s="312"/>
      <c r="AL25" s="312"/>
      <c r="AM25" s="312"/>
      <c r="AN25" s="312"/>
      <c r="AO25" s="312"/>
      <c r="AP25" s="312"/>
      <c r="AQ25" s="312"/>
      <c r="AR25" s="312"/>
      <c r="AS25" s="312"/>
      <c r="AT25" s="312"/>
      <c r="AU25" s="312"/>
      <c r="AV25" s="313">
        <f>AV26+AV27</f>
        <v>20.606357</v>
      </c>
      <c r="AW25" s="313">
        <f aca="true" t="shared" si="0" ref="AW25:BC25">AW26+AW27</f>
        <v>20.812120999999998</v>
      </c>
      <c r="AX25" s="313">
        <f t="shared" si="0"/>
        <v>21.093854999999998</v>
      </c>
      <c r="AY25" s="313">
        <f t="shared" si="0"/>
        <v>21.389423999999998</v>
      </c>
      <c r="AZ25" s="313">
        <f t="shared" si="0"/>
        <v>21.668001</v>
      </c>
      <c r="BA25" s="313">
        <f t="shared" si="0"/>
        <v>21.873287</v>
      </c>
      <c r="BB25" s="313">
        <f t="shared" si="0"/>
        <v>22.161087</v>
      </c>
      <c r="BC25" s="313">
        <f t="shared" si="0"/>
        <v>22.369469000000002</v>
      </c>
      <c r="BD25" s="313">
        <v>22.5335456</v>
      </c>
      <c r="BE25" s="313">
        <v>22.622718</v>
      </c>
      <c r="BF25" s="313">
        <v>22.7970387222</v>
      </c>
      <c r="BG25" s="313">
        <v>22.876503</v>
      </c>
      <c r="BH25" s="313">
        <v>23.009430000000002</v>
      </c>
      <c r="BI25" s="313">
        <v>23.052207</v>
      </c>
      <c r="BJ25" s="313">
        <v>23.1579223192081</v>
      </c>
      <c r="BK25" s="313">
        <v>22.855726799614</v>
      </c>
      <c r="BL25" s="313">
        <v>22.6135199312</v>
      </c>
      <c r="BM25" s="399">
        <v>22.4346538737198</v>
      </c>
      <c r="BN25" s="399"/>
      <c r="BO25" s="313"/>
    </row>
    <row r="26" spans="1:67" ht="11.25">
      <c r="A26" s="1"/>
      <c r="B26" s="429" t="s">
        <v>172</v>
      </c>
      <c r="C26" s="303" t="s">
        <v>54</v>
      </c>
      <c r="D26" s="304" t="s">
        <v>55</v>
      </c>
      <c r="E26" s="305" t="s">
        <v>55</v>
      </c>
      <c r="F26" s="305" t="s">
        <v>55</v>
      </c>
      <c r="G26" s="306">
        <v>0.067532</v>
      </c>
      <c r="H26" s="307">
        <v>0.111</v>
      </c>
      <c r="I26" s="308">
        <v>0.177</v>
      </c>
      <c r="J26" s="308">
        <v>0.257455</v>
      </c>
      <c r="K26" s="306">
        <v>0.408386</v>
      </c>
      <c r="L26" s="307">
        <v>0.558803</v>
      </c>
      <c r="M26" s="308">
        <v>0.695289</v>
      </c>
      <c r="N26" s="308">
        <v>0.83834</v>
      </c>
      <c r="O26" s="306">
        <v>1.368048</v>
      </c>
      <c r="P26" s="307">
        <v>1.920544</v>
      </c>
      <c r="Q26" s="308">
        <v>2.103852</v>
      </c>
      <c r="R26" s="308">
        <v>2.477849</v>
      </c>
      <c r="S26" s="306">
        <v>3.172013</v>
      </c>
      <c r="T26" s="307">
        <v>3.978077</v>
      </c>
      <c r="U26" s="308">
        <v>4.482948</v>
      </c>
      <c r="V26" s="308">
        <v>5.061779</v>
      </c>
      <c r="W26" s="306">
        <v>6.105267</v>
      </c>
      <c r="X26" s="309">
        <v>6.831155</v>
      </c>
      <c r="Y26" s="308">
        <v>7.368744</v>
      </c>
      <c r="Z26" s="308">
        <v>7.948451</v>
      </c>
      <c r="AA26" s="308">
        <v>8.881875</v>
      </c>
      <c r="AB26" s="308">
        <v>9.870405</v>
      </c>
      <c r="AC26" s="308">
        <v>10.455922</v>
      </c>
      <c r="AD26" s="308">
        <v>11.138</v>
      </c>
      <c r="AE26" s="308">
        <v>12.019</v>
      </c>
      <c r="AF26" s="309">
        <v>12.989</v>
      </c>
      <c r="AG26" s="308">
        <v>13.455</v>
      </c>
      <c r="AH26" s="308">
        <v>14.09</v>
      </c>
      <c r="AI26" s="308">
        <v>14.805</v>
      </c>
      <c r="AJ26" s="309">
        <v>15.484</v>
      </c>
      <c r="AK26" s="308">
        <v>15.872</v>
      </c>
      <c r="AL26" s="308">
        <v>16.323</v>
      </c>
      <c r="AM26" s="314">
        <v>16.804</v>
      </c>
      <c r="AN26" s="315">
        <v>17.394225</v>
      </c>
      <c r="AO26" s="308">
        <v>17.704342</v>
      </c>
      <c r="AP26" s="308">
        <v>18.124259</v>
      </c>
      <c r="AQ26" s="312">
        <v>18.586263</v>
      </c>
      <c r="AR26" s="315">
        <v>18.909069</v>
      </c>
      <c r="AS26" s="308">
        <v>19.147471000000003</v>
      </c>
      <c r="AT26" s="308">
        <v>19.456122</v>
      </c>
      <c r="AU26" s="312">
        <v>19.858733</v>
      </c>
      <c r="AV26" s="312">
        <v>20.234236</v>
      </c>
      <c r="AW26" s="308">
        <v>20.435147</v>
      </c>
      <c r="AX26" s="308">
        <v>20.696324</v>
      </c>
      <c r="AY26" s="312">
        <v>20.983991000000003</v>
      </c>
      <c r="AZ26" s="312">
        <v>21.262061000000003</v>
      </c>
      <c r="BA26" s="308">
        <v>21.480387</v>
      </c>
      <c r="BB26" s="308">
        <v>21.750563</v>
      </c>
      <c r="BC26" s="312">
        <v>21.980531</v>
      </c>
      <c r="BD26" s="312">
        <v>22.153019</v>
      </c>
      <c r="BE26" s="308">
        <v>22.252337</v>
      </c>
      <c r="BF26" s="308">
        <v>22.402435</v>
      </c>
      <c r="BG26" s="312">
        <v>22.460806</v>
      </c>
      <c r="BH26" s="312">
        <v>22.584843999999997</v>
      </c>
      <c r="BI26" s="308">
        <v>22.628161000000002</v>
      </c>
      <c r="BJ26" s="308">
        <v>22.714467319208186</v>
      </c>
      <c r="BK26" s="312">
        <v>22.382276499614083</v>
      </c>
      <c r="BL26" s="312">
        <v>22.13735023120003</v>
      </c>
      <c r="BM26" s="308">
        <v>21.95929359371979</v>
      </c>
      <c r="BN26" s="308"/>
      <c r="BO26" s="312"/>
    </row>
    <row r="27" spans="1:67" ht="11.25">
      <c r="A27" s="1"/>
      <c r="B27" s="429" t="s">
        <v>179</v>
      </c>
      <c r="C27" s="303"/>
      <c r="D27" s="304"/>
      <c r="E27" s="305"/>
      <c r="F27" s="305"/>
      <c r="G27" s="306"/>
      <c r="H27" s="307"/>
      <c r="I27" s="308"/>
      <c r="J27" s="308"/>
      <c r="K27" s="306"/>
      <c r="L27" s="307"/>
      <c r="M27" s="308"/>
      <c r="N27" s="308"/>
      <c r="O27" s="306"/>
      <c r="P27" s="307"/>
      <c r="Q27" s="308"/>
      <c r="R27" s="308"/>
      <c r="S27" s="306"/>
      <c r="T27" s="307"/>
      <c r="U27" s="308"/>
      <c r="V27" s="308"/>
      <c r="W27" s="306"/>
      <c r="X27" s="309"/>
      <c r="Y27" s="308"/>
      <c r="Z27" s="308"/>
      <c r="AA27" s="308"/>
      <c r="AB27" s="308"/>
      <c r="AC27" s="308"/>
      <c r="AD27" s="308"/>
      <c r="AE27" s="308"/>
      <c r="AF27" s="309"/>
      <c r="AG27" s="308"/>
      <c r="AH27" s="308"/>
      <c r="AI27" s="308"/>
      <c r="AJ27" s="309"/>
      <c r="AK27" s="308"/>
      <c r="AL27" s="308"/>
      <c r="AM27" s="314"/>
      <c r="AN27" s="315"/>
      <c r="AO27" s="308"/>
      <c r="AP27" s="308"/>
      <c r="AQ27" s="312"/>
      <c r="AR27" s="315"/>
      <c r="AS27" s="308"/>
      <c r="AT27" s="308"/>
      <c r="AU27" s="312"/>
      <c r="AV27" s="312">
        <v>0.3721209999999999</v>
      </c>
      <c r="AW27" s="308">
        <v>0.37697399999999703</v>
      </c>
      <c r="AX27" s="308">
        <v>0.3975309999999972</v>
      </c>
      <c r="AY27" s="312">
        <v>0.40543299999999505</v>
      </c>
      <c r="AZ27" s="312">
        <v>0.4059399999999975</v>
      </c>
      <c r="BA27" s="308">
        <v>0.3929000000000009</v>
      </c>
      <c r="BB27" s="308">
        <v>0.4105239999999988</v>
      </c>
      <c r="BC27" s="312">
        <v>0.3889380000000031</v>
      </c>
      <c r="BD27" s="312">
        <v>0.3805265999999996</v>
      </c>
      <c r="BE27" s="308">
        <v>0.3703809999999983</v>
      </c>
      <c r="BF27" s="308">
        <v>0.3946037221999994</v>
      </c>
      <c r="BG27" s="312">
        <v>0.415696999999998</v>
      </c>
      <c r="BH27" s="312">
        <v>0.424586000000005</v>
      </c>
      <c r="BI27" s="308">
        <v>0.42404599999999704</v>
      </c>
      <c r="BJ27" s="308">
        <v>0.4434549999999149</v>
      </c>
      <c r="BK27" s="312">
        <v>0.47345029999991795</v>
      </c>
      <c r="BL27" s="312">
        <v>0.47616969999996783</v>
      </c>
      <c r="BM27" s="308">
        <v>0.47536028000001096</v>
      </c>
      <c r="BN27" s="308"/>
      <c r="BO27" s="312"/>
    </row>
    <row r="28" spans="1:67" ht="11.25">
      <c r="A28" s="281"/>
      <c r="B28" s="433" t="s">
        <v>181</v>
      </c>
      <c r="C28" s="303" t="s">
        <v>54</v>
      </c>
      <c r="D28" s="304" t="s">
        <v>55</v>
      </c>
      <c r="E28" s="305" t="s">
        <v>55</v>
      </c>
      <c r="F28" s="305" t="s">
        <v>55</v>
      </c>
      <c r="G28" s="306"/>
      <c r="H28" s="307"/>
      <c r="I28" s="308"/>
      <c r="J28" s="308"/>
      <c r="K28" s="306"/>
      <c r="L28" s="307"/>
      <c r="M28" s="308"/>
      <c r="N28" s="308"/>
      <c r="O28" s="306"/>
      <c r="P28" s="307"/>
      <c r="Q28" s="308"/>
      <c r="R28" s="308"/>
      <c r="S28" s="306"/>
      <c r="T28" s="307"/>
      <c r="U28" s="308"/>
      <c r="V28" s="308"/>
      <c r="W28" s="306"/>
      <c r="X28" s="309"/>
      <c r="Y28" s="308"/>
      <c r="Z28" s="308"/>
      <c r="AA28" s="308"/>
      <c r="AB28" s="308"/>
      <c r="AC28" s="308"/>
      <c r="AD28" s="308"/>
      <c r="AE28" s="308"/>
      <c r="AF28" s="309"/>
      <c r="AG28" s="308"/>
      <c r="AH28" s="308"/>
      <c r="AI28" s="308"/>
      <c r="AJ28" s="430">
        <v>0.34755</v>
      </c>
      <c r="AK28" s="399">
        <v>0.496008</v>
      </c>
      <c r="AL28" s="399">
        <v>0.575412</v>
      </c>
      <c r="AM28" s="431">
        <v>0.662447</v>
      </c>
      <c r="AN28" s="432">
        <v>0.741247</v>
      </c>
      <c r="AO28" s="399">
        <v>0.815021</v>
      </c>
      <c r="AP28" s="399">
        <v>0.867146</v>
      </c>
      <c r="AQ28" s="313">
        <v>0.947839</v>
      </c>
      <c r="AR28" s="432">
        <v>1.004686</v>
      </c>
      <c r="AS28" s="399">
        <v>1.031925</v>
      </c>
      <c r="AT28" s="399">
        <v>1.062594</v>
      </c>
      <c r="AU28" s="313">
        <v>1.124781</v>
      </c>
      <c r="AV28" s="313">
        <v>1.179417</v>
      </c>
      <c r="AW28" s="399">
        <v>1.2201279999999999</v>
      </c>
      <c r="AX28" s="399">
        <v>1.27247</v>
      </c>
      <c r="AY28" s="313">
        <v>1.348573</v>
      </c>
      <c r="AZ28" s="313">
        <v>1.398997</v>
      </c>
      <c r="BA28" s="399">
        <v>1.4408809999999999</v>
      </c>
      <c r="BB28" s="399">
        <v>1.49077</v>
      </c>
      <c r="BC28" s="313">
        <v>1.614865</v>
      </c>
      <c r="BD28" s="313">
        <v>1.718033</v>
      </c>
      <c r="BE28" s="399">
        <v>1.77605</v>
      </c>
      <c r="BF28" s="399">
        <v>1.863606</v>
      </c>
      <c r="BG28" s="313">
        <v>2.0673220000000003</v>
      </c>
      <c r="BH28" s="313">
        <v>2.218693</v>
      </c>
      <c r="BI28" s="399">
        <v>2.355751</v>
      </c>
      <c r="BJ28" s="399">
        <v>2.49725368079181</v>
      </c>
      <c r="BK28" s="313">
        <v>3.11321450038591</v>
      </c>
      <c r="BL28" s="313">
        <v>3.55935176879996</v>
      </c>
      <c r="BM28" s="308">
        <v>3.8379141260000003</v>
      </c>
      <c r="BN28" s="308"/>
      <c r="BO28" s="312"/>
    </row>
    <row r="29" spans="1:67" ht="11.25">
      <c r="A29" s="281"/>
      <c r="B29" s="429" t="s">
        <v>183</v>
      </c>
      <c r="C29" s="303"/>
      <c r="D29" s="304"/>
      <c r="E29" s="305"/>
      <c r="F29" s="305"/>
      <c r="G29" s="306"/>
      <c r="H29" s="307"/>
      <c r="I29" s="308"/>
      <c r="J29" s="308"/>
      <c r="K29" s="306"/>
      <c r="L29" s="307"/>
      <c r="M29" s="308"/>
      <c r="N29" s="308"/>
      <c r="O29" s="306"/>
      <c r="P29" s="307"/>
      <c r="Q29" s="308"/>
      <c r="R29" s="308"/>
      <c r="S29" s="306"/>
      <c r="T29" s="307"/>
      <c r="U29" s="308"/>
      <c r="V29" s="308"/>
      <c r="W29" s="306"/>
      <c r="X29" s="309"/>
      <c r="Y29" s="308"/>
      <c r="Z29" s="308"/>
      <c r="AA29" s="308"/>
      <c r="AB29" s="308"/>
      <c r="AC29" s="308"/>
      <c r="AD29" s="308"/>
      <c r="AE29" s="308"/>
      <c r="AF29" s="309"/>
      <c r="AG29" s="308"/>
      <c r="AH29" s="308"/>
      <c r="AI29" s="308"/>
      <c r="AJ29" s="309"/>
      <c r="AK29" s="308"/>
      <c r="AL29" s="308"/>
      <c r="AM29" s="314"/>
      <c r="AN29" s="315"/>
      <c r="AO29" s="308"/>
      <c r="AP29" s="308"/>
      <c r="AQ29" s="312"/>
      <c r="AR29" s="315"/>
      <c r="AS29" s="308"/>
      <c r="AT29" s="308"/>
      <c r="AU29" s="312"/>
      <c r="AV29" s="312"/>
      <c r="AW29" s="308"/>
      <c r="AX29" s="308">
        <v>0.676</v>
      </c>
      <c r="AY29" s="312">
        <v>0.685</v>
      </c>
      <c r="AZ29" s="312">
        <v>0.685</v>
      </c>
      <c r="BA29" s="308">
        <v>0.666</v>
      </c>
      <c r="BB29" s="308">
        <v>0.65</v>
      </c>
      <c r="BC29" s="312">
        <v>0.670476</v>
      </c>
      <c r="BD29" s="312">
        <v>0.6712899999999999</v>
      </c>
      <c r="BE29" s="308">
        <v>0.658196</v>
      </c>
      <c r="BF29" s="308">
        <v>0.657453</v>
      </c>
      <c r="BG29" s="312">
        <v>0.744259</v>
      </c>
      <c r="BH29" s="312">
        <v>0.775041</v>
      </c>
      <c r="BI29" s="308">
        <v>0.813909</v>
      </c>
      <c r="BJ29" s="308">
        <v>0.845196680791815</v>
      </c>
      <c r="BK29" s="312">
        <v>1.2869825003859168</v>
      </c>
      <c r="BL29" s="312">
        <v>1.5582667687999678</v>
      </c>
      <c r="BM29" s="308">
        <v>1.6861181262801999</v>
      </c>
      <c r="BN29" s="308"/>
      <c r="BO29" s="312"/>
    </row>
    <row r="30" spans="1:67" ht="11.25">
      <c r="A30" s="281"/>
      <c r="B30" s="429" t="s">
        <v>182</v>
      </c>
      <c r="C30" s="303"/>
      <c r="D30" s="304"/>
      <c r="E30" s="305"/>
      <c r="F30" s="305"/>
      <c r="G30" s="306"/>
      <c r="H30" s="307"/>
      <c r="I30" s="308"/>
      <c r="J30" s="308"/>
      <c r="K30" s="306"/>
      <c r="L30" s="307"/>
      <c r="M30" s="308"/>
      <c r="N30" s="308"/>
      <c r="O30" s="306"/>
      <c r="P30" s="307"/>
      <c r="Q30" s="308"/>
      <c r="R30" s="308"/>
      <c r="S30" s="306"/>
      <c r="T30" s="307"/>
      <c r="U30" s="308"/>
      <c r="V30" s="308"/>
      <c r="W30" s="306"/>
      <c r="X30" s="309"/>
      <c r="Y30" s="308"/>
      <c r="Z30" s="308"/>
      <c r="AA30" s="308"/>
      <c r="AB30" s="308"/>
      <c r="AC30" s="308"/>
      <c r="AD30" s="308"/>
      <c r="AE30" s="308"/>
      <c r="AF30" s="309"/>
      <c r="AG30" s="308"/>
      <c r="AH30" s="308"/>
      <c r="AI30" s="308"/>
      <c r="AJ30" s="309"/>
      <c r="AK30" s="308"/>
      <c r="AL30" s="308"/>
      <c r="AM30" s="314"/>
      <c r="AN30" s="315"/>
      <c r="AO30" s="308"/>
      <c r="AP30" s="308"/>
      <c r="AQ30" s="312"/>
      <c r="AR30" s="315"/>
      <c r="AS30" s="308"/>
      <c r="AT30" s="308"/>
      <c r="AU30" s="312"/>
      <c r="AV30" s="312"/>
      <c r="AW30" s="308"/>
      <c r="AX30" s="308">
        <v>0.424</v>
      </c>
      <c r="AY30" s="312">
        <v>0.466</v>
      </c>
      <c r="AZ30" s="312">
        <v>0.498</v>
      </c>
      <c r="BA30" s="308">
        <v>0.529</v>
      </c>
      <c r="BB30" s="308">
        <v>0.57</v>
      </c>
      <c r="BC30" s="312">
        <v>0.621496</v>
      </c>
      <c r="BD30" s="312">
        <v>0.6680130000000001</v>
      </c>
      <c r="BE30" s="308">
        <v>0.691494</v>
      </c>
      <c r="BF30" s="308">
        <v>0.725919</v>
      </c>
      <c r="BG30" s="312">
        <v>0.764144</v>
      </c>
      <c r="BH30" s="312">
        <v>0.8038970000000001</v>
      </c>
      <c r="BI30" s="308">
        <v>0.821403</v>
      </c>
      <c r="BJ30" s="308">
        <v>0.851324</v>
      </c>
      <c r="BK30" s="312">
        <v>0.893014</v>
      </c>
      <c r="BL30" s="312">
        <v>0.962818</v>
      </c>
      <c r="BM30" s="308">
        <v>1.01077</v>
      </c>
      <c r="BN30" s="308"/>
      <c r="BO30" s="312"/>
    </row>
    <row r="31" spans="1:67" ht="11.25">
      <c r="A31" s="281"/>
      <c r="B31" s="429" t="s">
        <v>211</v>
      </c>
      <c r="C31" s="303" t="s">
        <v>54</v>
      </c>
      <c r="D31" s="304"/>
      <c r="E31" s="305"/>
      <c r="F31" s="305"/>
      <c r="G31" s="306"/>
      <c r="H31" s="307"/>
      <c r="I31" s="308"/>
      <c r="J31" s="308"/>
      <c r="K31" s="306"/>
      <c r="L31" s="307"/>
      <c r="M31" s="308"/>
      <c r="N31" s="308"/>
      <c r="O31" s="306"/>
      <c r="P31" s="307"/>
      <c r="Q31" s="308"/>
      <c r="R31" s="308"/>
      <c r="S31" s="306"/>
      <c r="T31" s="307"/>
      <c r="U31" s="308"/>
      <c r="V31" s="308"/>
      <c r="W31" s="306"/>
      <c r="X31" s="309"/>
      <c r="Y31" s="308"/>
      <c r="Z31" s="308"/>
      <c r="AA31" s="308"/>
      <c r="AB31" s="308"/>
      <c r="AC31" s="308"/>
      <c r="AD31" s="308"/>
      <c r="AE31" s="308"/>
      <c r="AF31" s="309"/>
      <c r="AG31" s="308"/>
      <c r="AH31" s="308"/>
      <c r="AI31" s="308"/>
      <c r="AJ31" s="309"/>
      <c r="AK31" s="308"/>
      <c r="AL31" s="308"/>
      <c r="AM31" s="314"/>
      <c r="AN31" s="315"/>
      <c r="AO31" s="308"/>
      <c r="AP31" s="308"/>
      <c r="AQ31" s="312"/>
      <c r="AR31" s="315">
        <v>0.07703499999999999</v>
      </c>
      <c r="AS31" s="308">
        <v>0.085858</v>
      </c>
      <c r="AT31" s="308">
        <v>0.09142700000000001</v>
      </c>
      <c r="AU31" s="312">
        <v>0.107007</v>
      </c>
      <c r="AV31" s="312">
        <v>0.127136</v>
      </c>
      <c r="AW31" s="308">
        <v>0.14574700000000002</v>
      </c>
      <c r="AX31" s="308">
        <v>0.167123</v>
      </c>
      <c r="AY31" s="312">
        <v>0.19272</v>
      </c>
      <c r="AZ31" s="312">
        <v>0.21683600000000003</v>
      </c>
      <c r="BA31" s="308">
        <v>0.245553</v>
      </c>
      <c r="BB31" s="308">
        <v>0.271134</v>
      </c>
      <c r="BC31" s="312">
        <v>0.322891</v>
      </c>
      <c r="BD31" s="312">
        <v>0.378742</v>
      </c>
      <c r="BE31" s="308">
        <v>0.42635999999999996</v>
      </c>
      <c r="BF31" s="308">
        <v>0.480236</v>
      </c>
      <c r="BG31" s="312">
        <v>0.558926</v>
      </c>
      <c r="BH31" s="312">
        <v>0.6397539999999999</v>
      </c>
      <c r="BI31" s="308">
        <v>0.7204790000000001</v>
      </c>
      <c r="BJ31" s="308">
        <v>0.800779</v>
      </c>
      <c r="BK31" s="312">
        <v>0.9332399999999998</v>
      </c>
      <c r="BL31" s="312">
        <v>1.0380930000000002</v>
      </c>
      <c r="BM31" s="308">
        <v>1.140524</v>
      </c>
      <c r="BN31" s="308"/>
      <c r="BO31" s="312"/>
    </row>
    <row r="32" spans="1:67" ht="11.25">
      <c r="A32" s="1"/>
      <c r="B32" s="403" t="s">
        <v>63</v>
      </c>
      <c r="C32" s="303" t="s">
        <v>54</v>
      </c>
      <c r="D32" s="304" t="s">
        <v>55</v>
      </c>
      <c r="E32" s="305" t="s">
        <v>55</v>
      </c>
      <c r="F32" s="305" t="s">
        <v>55</v>
      </c>
      <c r="G32" s="306">
        <v>0.196147</v>
      </c>
      <c r="H32" s="307">
        <v>0.264559</v>
      </c>
      <c r="I32" s="308">
        <v>0.343275</v>
      </c>
      <c r="J32" s="308">
        <v>0.429798</v>
      </c>
      <c r="K32" s="306">
        <v>0.602003</v>
      </c>
      <c r="L32" s="307">
        <v>0.771036</v>
      </c>
      <c r="M32" s="308">
        <v>0.932485</v>
      </c>
      <c r="N32" s="308">
        <v>1.092145</v>
      </c>
      <c r="O32" s="306">
        <v>1.654887</v>
      </c>
      <c r="P32" s="307">
        <v>2.236707</v>
      </c>
      <c r="Q32" s="308">
        <v>2.444162</v>
      </c>
      <c r="R32" s="308">
        <v>2.829922</v>
      </c>
      <c r="S32" s="306">
        <v>3.569315</v>
      </c>
      <c r="T32" s="307">
        <v>4.401446</v>
      </c>
      <c r="U32" s="308">
        <v>4.911413</v>
      </c>
      <c r="V32" s="308">
        <v>5.497695</v>
      </c>
      <c r="W32" s="306">
        <v>6.56254</v>
      </c>
      <c r="X32" s="309">
        <v>7.329978</v>
      </c>
      <c r="Y32" s="308">
        <v>7.893128</v>
      </c>
      <c r="Z32" s="308">
        <v>8.483656</v>
      </c>
      <c r="AA32" s="308">
        <v>9.447761</v>
      </c>
      <c r="AB32" s="308">
        <v>10.475381</v>
      </c>
      <c r="AC32" s="308">
        <v>11.092328</v>
      </c>
      <c r="AD32" s="308">
        <v>11.793</v>
      </c>
      <c r="AE32" s="308">
        <v>12.695</v>
      </c>
      <c r="AF32" s="309">
        <v>13.678123</v>
      </c>
      <c r="AG32" s="308">
        <v>14.188786</v>
      </c>
      <c r="AH32" s="308">
        <v>14.81175</v>
      </c>
      <c r="AI32" s="308">
        <v>15.550937</v>
      </c>
      <c r="AJ32" s="309">
        <v>16.255943</v>
      </c>
      <c r="AK32" s="308">
        <v>16.727661</v>
      </c>
      <c r="AL32" s="310">
        <v>17.288706</v>
      </c>
      <c r="AM32" s="310">
        <v>17.819254</v>
      </c>
      <c r="AN32" s="311">
        <v>18.487167</v>
      </c>
      <c r="AO32" s="308">
        <v>18.829717999999996</v>
      </c>
      <c r="AP32" s="308">
        <v>19.284693</v>
      </c>
      <c r="AQ32" s="308">
        <v>19.851802</v>
      </c>
      <c r="AR32" s="308">
        <v>20.256249</v>
      </c>
      <c r="AS32" s="308">
        <v>20.510253</v>
      </c>
      <c r="AT32" s="308">
        <v>20.863592</v>
      </c>
      <c r="AU32" s="312">
        <v>21.336812</v>
      </c>
      <c r="AV32" s="313">
        <v>21.785774</v>
      </c>
      <c r="AW32" s="399">
        <v>22.032248999999997</v>
      </c>
      <c r="AX32" s="399">
        <v>22.366324999999996</v>
      </c>
      <c r="AY32" s="313">
        <v>22.737997</v>
      </c>
      <c r="AZ32" s="313">
        <v>23.066088</v>
      </c>
      <c r="BA32" s="399">
        <v>23.314168000000002</v>
      </c>
      <c r="BB32" s="399">
        <v>23.651857</v>
      </c>
      <c r="BC32" s="313">
        <v>23.984334000000004</v>
      </c>
      <c r="BD32" s="313">
        <v>24.2515786</v>
      </c>
      <c r="BE32" s="399">
        <v>24.398768</v>
      </c>
      <c r="BF32" s="399">
        <v>24.6606447222</v>
      </c>
      <c r="BG32" s="313">
        <v>24.943825</v>
      </c>
      <c r="BH32" s="313">
        <v>25.228123000000004</v>
      </c>
      <c r="BI32" s="399">
        <v>25.407958</v>
      </c>
      <c r="BJ32" s="399">
        <v>25.655175999999912</v>
      </c>
      <c r="BK32" s="313">
        <v>25.968941299999912</v>
      </c>
      <c r="BL32" s="313">
        <v>26.17287169999996</v>
      </c>
      <c r="BM32" s="399">
        <v>26.2725679997198</v>
      </c>
      <c r="BN32" s="399"/>
      <c r="BO32" s="313"/>
    </row>
    <row r="33" spans="1:67" ht="11.25">
      <c r="A33" s="281"/>
      <c r="B33" s="13"/>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367"/>
      <c r="AV33" s="15"/>
      <c r="AW33" s="15"/>
      <c r="AX33" s="15"/>
      <c r="AY33" s="367"/>
      <c r="AZ33" s="15"/>
      <c r="BA33" s="15"/>
      <c r="BB33" s="15"/>
      <c r="BC33" s="367"/>
      <c r="BD33" s="15"/>
      <c r="BE33" s="15"/>
      <c r="BF33" s="15"/>
      <c r="BG33" s="367"/>
      <c r="BH33" s="15"/>
      <c r="BI33" s="15"/>
      <c r="BJ33" s="15"/>
      <c r="BK33" s="367"/>
      <c r="BL33" s="15"/>
      <c r="BM33" s="15"/>
      <c r="BN33" s="15"/>
      <c r="BO33" s="367"/>
    </row>
    <row r="34" spans="1:67" ht="11.25">
      <c r="A34" s="435" t="s">
        <v>184</v>
      </c>
      <c r="B34" s="436" t="s">
        <v>185</v>
      </c>
      <c r="C34" s="437" t="s">
        <v>54</v>
      </c>
      <c r="D34" s="438"/>
      <c r="E34" s="439"/>
      <c r="F34" s="439"/>
      <c r="G34" s="440"/>
      <c r="H34" s="438"/>
      <c r="I34" s="439"/>
      <c r="J34" s="439"/>
      <c r="K34" s="440"/>
      <c r="L34" s="438"/>
      <c r="M34" s="439"/>
      <c r="N34" s="439"/>
      <c r="O34" s="440"/>
      <c r="P34" s="438"/>
      <c r="Q34" s="439"/>
      <c r="R34" s="439"/>
      <c r="S34" s="440"/>
      <c r="T34" s="438"/>
      <c r="U34" s="439"/>
      <c r="V34" s="439"/>
      <c r="W34" s="440"/>
      <c r="X34" s="441"/>
      <c r="Y34" s="439"/>
      <c r="Z34" s="439"/>
      <c r="AA34" s="439"/>
      <c r="AB34" s="439"/>
      <c r="AC34" s="439"/>
      <c r="AD34" s="439"/>
      <c r="AE34" s="439"/>
      <c r="AF34" s="441"/>
      <c r="AG34" s="439"/>
      <c r="AH34" s="439"/>
      <c r="AI34" s="439"/>
      <c r="AJ34" s="441"/>
      <c r="AK34" s="439"/>
      <c r="AL34" s="439"/>
      <c r="AM34" s="442"/>
      <c r="AN34" s="443"/>
      <c r="AO34" s="439"/>
      <c r="AP34" s="439"/>
      <c r="AQ34" s="444"/>
      <c r="AR34" s="443"/>
      <c r="AS34" s="439"/>
      <c r="AT34" s="439"/>
      <c r="AU34" s="444"/>
      <c r="AV34" s="444"/>
      <c r="AW34" s="439"/>
      <c r="AX34" s="439"/>
      <c r="AY34" s="444"/>
      <c r="AZ34" s="444">
        <v>14.1960300101502</v>
      </c>
      <c r="BA34" s="439">
        <v>14.488152</v>
      </c>
      <c r="BB34" s="439">
        <v>14.879642</v>
      </c>
      <c r="BC34" s="444">
        <v>15.2889</v>
      </c>
      <c r="BD34" s="444">
        <v>15.675030999999999</v>
      </c>
      <c r="BE34" s="439">
        <v>15.850059</v>
      </c>
      <c r="BF34" s="439">
        <v>16.209077</v>
      </c>
      <c r="BG34" s="444">
        <v>16.600452999999998</v>
      </c>
      <c r="BH34" s="444">
        <v>16.841367</v>
      </c>
      <c r="BI34" s="439">
        <v>17.153295</v>
      </c>
      <c r="BJ34" s="439">
        <v>17.441092</v>
      </c>
      <c r="BK34" s="439">
        <v>17.776708</v>
      </c>
      <c r="BL34" s="444">
        <v>17.977826</v>
      </c>
      <c r="BM34" s="439">
        <v>18.064264</v>
      </c>
      <c r="BN34" s="439"/>
      <c r="BO34" s="439"/>
    </row>
    <row r="35" spans="2:67" ht="11.25">
      <c r="B35" s="445" t="s">
        <v>186</v>
      </c>
      <c r="C35" s="437" t="s">
        <v>54</v>
      </c>
      <c r="D35" s="438"/>
      <c r="E35" s="439"/>
      <c r="F35" s="439"/>
      <c r="G35" s="440"/>
      <c r="H35" s="438"/>
      <c r="I35" s="439"/>
      <c r="J35" s="439"/>
      <c r="K35" s="440"/>
      <c r="L35" s="438"/>
      <c r="M35" s="439"/>
      <c r="N35" s="439"/>
      <c r="O35" s="440"/>
      <c r="P35" s="438"/>
      <c r="Q35" s="439"/>
      <c r="R35" s="439"/>
      <c r="S35" s="440"/>
      <c r="T35" s="438"/>
      <c r="U35" s="439"/>
      <c r="V35" s="439"/>
      <c r="W35" s="440"/>
      <c r="X35" s="441"/>
      <c r="Y35" s="439"/>
      <c r="Z35" s="439"/>
      <c r="AA35" s="439"/>
      <c r="AB35" s="439"/>
      <c r="AC35" s="439"/>
      <c r="AD35" s="439"/>
      <c r="AE35" s="439"/>
      <c r="AF35" s="441"/>
      <c r="AG35" s="439"/>
      <c r="AH35" s="439"/>
      <c r="AI35" s="439"/>
      <c r="AJ35" s="441"/>
      <c r="AK35" s="439"/>
      <c r="AL35" s="439"/>
      <c r="AM35" s="442"/>
      <c r="AN35" s="443"/>
      <c r="AO35" s="439"/>
      <c r="AP35" s="439"/>
      <c r="AQ35" s="444"/>
      <c r="AR35" s="443"/>
      <c r="AS35" s="439"/>
      <c r="AT35" s="439"/>
      <c r="AU35" s="444"/>
      <c r="AV35" s="444"/>
      <c r="AW35" s="439"/>
      <c r="AX35" s="439"/>
      <c r="AY35" s="444"/>
      <c r="AZ35" s="444">
        <v>11.123598010150198</v>
      </c>
      <c r="BA35" s="439">
        <v>11.311337</v>
      </c>
      <c r="BB35" s="439">
        <v>11.598324</v>
      </c>
      <c r="BC35" s="444">
        <v>12.001699</v>
      </c>
      <c r="BD35" s="444">
        <v>12.207438</v>
      </c>
      <c r="BE35" s="439">
        <v>12.297927</v>
      </c>
      <c r="BF35" s="439">
        <v>12.566934</v>
      </c>
      <c r="BG35" s="444">
        <v>12.796196</v>
      </c>
      <c r="BH35" s="444">
        <v>12.960925</v>
      </c>
      <c r="BI35" s="439">
        <v>13.175930000000001</v>
      </c>
      <c r="BJ35" s="439">
        <v>13.360592</v>
      </c>
      <c r="BK35" s="439">
        <v>13.553691</v>
      </c>
      <c r="BL35" s="444">
        <v>13.634872999999999</v>
      </c>
      <c r="BM35" s="439">
        <v>13.545110000000001</v>
      </c>
      <c r="BN35" s="439"/>
      <c r="BO35" s="439"/>
    </row>
    <row r="36" spans="47:67" ht="11.25">
      <c r="AU36" s="368"/>
      <c r="AY36" s="368"/>
      <c r="BC36" s="368"/>
      <c r="BD36" s="413"/>
      <c r="BE36" s="413"/>
      <c r="BF36" s="413"/>
      <c r="BG36" s="414"/>
      <c r="BH36" s="413"/>
      <c r="BI36" s="413"/>
      <c r="BJ36" s="413"/>
      <c r="BK36" s="414"/>
      <c r="BL36" s="413"/>
      <c r="BM36" s="413"/>
      <c r="BN36" s="413"/>
      <c r="BO36" s="414"/>
    </row>
    <row r="37" spans="1:67" ht="11.25">
      <c r="A37" s="281"/>
      <c r="B37" s="13"/>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31"/>
      <c r="AV37" s="15"/>
      <c r="AW37" s="15"/>
      <c r="AX37" s="15"/>
      <c r="AY37" s="31"/>
      <c r="AZ37" s="15"/>
      <c r="BA37" s="15"/>
      <c r="BB37" s="15"/>
      <c r="BC37" s="31"/>
      <c r="BD37" s="15"/>
      <c r="BE37" s="15"/>
      <c r="BF37" s="15"/>
      <c r="BG37" s="31" t="s">
        <v>56</v>
      </c>
      <c r="BH37" s="15"/>
      <c r="BI37" s="15"/>
      <c r="BJ37" s="15"/>
      <c r="BK37" s="15"/>
      <c r="BL37" s="15"/>
      <c r="BM37" s="15"/>
      <c r="BN37" s="15"/>
      <c r="BO37" s="31"/>
    </row>
    <row r="38" spans="1:67" ht="18" customHeight="1">
      <c r="A38" s="331" t="s">
        <v>140</v>
      </c>
      <c r="B38" s="355" t="s">
        <v>142</v>
      </c>
      <c r="C38" s="302" t="s">
        <v>57</v>
      </c>
      <c r="D38" s="356">
        <v>32016.444000000003</v>
      </c>
      <c r="E38" s="357">
        <v>32710.441</v>
      </c>
      <c r="F38" s="357">
        <v>32524.217</v>
      </c>
      <c r="G38" s="358">
        <v>33196.364</v>
      </c>
      <c r="H38" s="356">
        <v>31922.773000000005</v>
      </c>
      <c r="I38" s="357">
        <v>29669.521</v>
      </c>
      <c r="J38" s="357">
        <v>27054.618000000002</v>
      </c>
      <c r="K38" s="358">
        <v>29974.915999999997</v>
      </c>
      <c r="L38" s="356">
        <v>29552.595</v>
      </c>
      <c r="M38" s="357">
        <v>28075.432</v>
      </c>
      <c r="N38" s="357">
        <v>25858.075999999997</v>
      </c>
      <c r="O38" s="358">
        <v>28050.056000000004</v>
      </c>
      <c r="P38" s="356">
        <v>28183.183999999997</v>
      </c>
      <c r="Q38" s="357">
        <v>26971.882</v>
      </c>
      <c r="R38" s="357">
        <v>24941.709000000003</v>
      </c>
      <c r="S38" s="358">
        <v>27760.487999999998</v>
      </c>
      <c r="T38" s="356">
        <v>27908.94</v>
      </c>
      <c r="U38" s="357">
        <v>25828.003</v>
      </c>
      <c r="V38" s="357">
        <v>24008.966</v>
      </c>
      <c r="W38" s="358">
        <v>26546.555</v>
      </c>
      <c r="X38" s="359">
        <v>27573.103</v>
      </c>
      <c r="Y38" s="357">
        <v>26333.538</v>
      </c>
      <c r="Z38" s="357">
        <v>23625.443</v>
      </c>
      <c r="AA38" s="357">
        <v>26923.076</v>
      </c>
      <c r="AB38" s="357">
        <v>28502</v>
      </c>
      <c r="AC38" s="357">
        <v>26336</v>
      </c>
      <c r="AD38" s="357">
        <v>23864</v>
      </c>
      <c r="AE38" s="357">
        <v>26737</v>
      </c>
      <c r="AF38" s="357">
        <f>AF46+AF45+AF39</f>
        <v>27523.132999999998</v>
      </c>
      <c r="AG38" s="357">
        <f>AG46+AG45+AG39</f>
        <v>25935.675</v>
      </c>
      <c r="AH38" s="357">
        <f>AH46+AH45+AH39</f>
        <v>23954.557</v>
      </c>
      <c r="AI38" s="357">
        <f>AI46+AI45+AI39</f>
        <v>28007.118000000002</v>
      </c>
      <c r="AJ38" s="357">
        <v>28846</v>
      </c>
      <c r="AK38" s="357">
        <v>27457</v>
      </c>
      <c r="AL38" s="357">
        <v>24755</v>
      </c>
      <c r="AM38" s="360">
        <v>28045</v>
      </c>
      <c r="AN38" s="361">
        <v>28996.954</v>
      </c>
      <c r="AO38" s="357">
        <v>27322.152</v>
      </c>
      <c r="AP38" s="357">
        <v>25535.063000000002</v>
      </c>
      <c r="AQ38" s="362">
        <v>28990.900938946867</v>
      </c>
      <c r="AR38" s="361">
        <v>30587.295786795854</v>
      </c>
      <c r="AS38" s="357">
        <v>27976.87504055792</v>
      </c>
      <c r="AT38" s="357">
        <v>24971.571621700998</v>
      </c>
      <c r="AU38" s="362">
        <v>29526.648130000525</v>
      </c>
      <c r="AV38" s="362">
        <v>29868.822981516143</v>
      </c>
      <c r="AW38" s="357">
        <v>28126.310807740683</v>
      </c>
      <c r="AX38" s="357">
        <v>25481.219378766662</v>
      </c>
      <c r="AY38" s="357">
        <f>AY39+AY44</f>
        <v>29255.43939977725</v>
      </c>
      <c r="AZ38" s="357">
        <f>AZ39+AZ44</f>
        <v>31262.737531593757</v>
      </c>
      <c r="BA38" s="357">
        <f>BA39+BA44</f>
        <v>28356.905623485603</v>
      </c>
      <c r="BB38" s="357">
        <f>BB39+BB44</f>
        <v>25726.916262246476</v>
      </c>
      <c r="BC38" s="357">
        <f>BC39+BC44</f>
        <v>28282.5713898933</v>
      </c>
      <c r="BD38" s="357">
        <f>BD39+BD44</f>
        <v>28772.06314535357</v>
      </c>
      <c r="BE38" s="357">
        <f>BE39+BE44</f>
        <v>25946.355190444177</v>
      </c>
      <c r="BF38" s="357">
        <f>BF39+BF44</f>
        <v>23309.809875722396</v>
      </c>
      <c r="BG38" s="357">
        <f>BG39+BG44</f>
        <v>25312.207029011923</v>
      </c>
      <c r="BH38" s="357">
        <f>BH39+BH44</f>
        <v>25068.03392833324</v>
      </c>
      <c r="BI38" s="357">
        <f>BI39+BI44</f>
        <v>22922.605191645627</v>
      </c>
      <c r="BJ38" s="357">
        <f>BJ39+BJ44</f>
        <v>20759.605826277686</v>
      </c>
      <c r="BK38" s="357">
        <f>BK39+BK44</f>
        <v>22836.2937246706</v>
      </c>
      <c r="BL38" s="357">
        <f>BL39+BL44</f>
        <v>23371.420703724754</v>
      </c>
      <c r="BM38" s="357">
        <f>BM39+BM44</f>
        <v>20862.0004182552</v>
      </c>
      <c r="BN38" s="357"/>
      <c r="BO38" s="362"/>
    </row>
    <row r="39" spans="1:67" ht="11.25">
      <c r="A39" s="281"/>
      <c r="B39" s="344" t="s">
        <v>141</v>
      </c>
      <c r="C39" s="138" t="s">
        <v>57</v>
      </c>
      <c r="D39" s="349">
        <v>30877.884000000002</v>
      </c>
      <c r="E39" s="350">
        <v>31544.936</v>
      </c>
      <c r="F39" s="350">
        <v>31196.127</v>
      </c>
      <c r="G39" s="351">
        <v>32108.815</v>
      </c>
      <c r="H39" s="349">
        <v>30877.777000000002</v>
      </c>
      <c r="I39" s="350">
        <v>28643.048000000003</v>
      </c>
      <c r="J39" s="350">
        <v>26019.13</v>
      </c>
      <c r="K39" s="351">
        <v>29012.946999999996</v>
      </c>
      <c r="L39" s="349">
        <v>28718.667999999998</v>
      </c>
      <c r="M39" s="350">
        <v>27296.164</v>
      </c>
      <c r="N39" s="350">
        <v>25001.138</v>
      </c>
      <c r="O39" s="351">
        <v>27322.433</v>
      </c>
      <c r="P39" s="349">
        <v>27512.238999999998</v>
      </c>
      <c r="Q39" s="350">
        <v>26248.997000000003</v>
      </c>
      <c r="R39" s="350">
        <v>24175</v>
      </c>
      <c r="S39" s="351">
        <v>27035.01</v>
      </c>
      <c r="T39" s="349">
        <v>27220.713999999996</v>
      </c>
      <c r="U39" s="350">
        <v>25119.662</v>
      </c>
      <c r="V39" s="350">
        <v>23252.291</v>
      </c>
      <c r="W39" s="351">
        <v>25879.3</v>
      </c>
      <c r="X39" s="352">
        <v>26875.917999999998</v>
      </c>
      <c r="Y39" s="350">
        <v>25613.386000000002</v>
      </c>
      <c r="Z39" s="350">
        <v>22884.734</v>
      </c>
      <c r="AA39" s="350">
        <v>26126.232</v>
      </c>
      <c r="AB39" s="350">
        <v>27774</v>
      </c>
      <c r="AC39" s="350">
        <v>25646</v>
      </c>
      <c r="AD39" s="350">
        <v>23154</v>
      </c>
      <c r="AE39" s="350">
        <f aca="true" t="shared" si="1" ref="AE39:AJ39">AE40+AE42+AE43</f>
        <v>26069</v>
      </c>
      <c r="AF39" s="350">
        <f t="shared" si="1"/>
        <v>26881.132999999998</v>
      </c>
      <c r="AG39" s="350">
        <f t="shared" si="1"/>
        <v>25373.675</v>
      </c>
      <c r="AH39" s="350">
        <f t="shared" si="1"/>
        <v>23441.557</v>
      </c>
      <c r="AI39" s="350">
        <f t="shared" si="1"/>
        <v>27545.56</v>
      </c>
      <c r="AJ39" s="352">
        <f t="shared" si="1"/>
        <v>28426</v>
      </c>
      <c r="AK39" s="352">
        <v>27021</v>
      </c>
      <c r="AL39" s="352">
        <v>24324</v>
      </c>
      <c r="AM39" s="363">
        <v>27671</v>
      </c>
      <c r="AN39" s="353">
        <v>28655.92</v>
      </c>
      <c r="AO39" s="350">
        <v>26989.533</v>
      </c>
      <c r="AP39" s="350">
        <v>25187.148</v>
      </c>
      <c r="AQ39" s="354">
        <v>28650.1243630256</v>
      </c>
      <c r="AR39" s="350">
        <v>30184.8532291434</v>
      </c>
      <c r="AS39" s="350">
        <v>27582.3499558335</v>
      </c>
      <c r="AT39" s="350">
        <v>24592.297051388497</v>
      </c>
      <c r="AU39" s="350">
        <v>29219.456872949002</v>
      </c>
      <c r="AV39" s="350">
        <v>29590.980913774598</v>
      </c>
      <c r="AW39" s="350">
        <v>27849.903613572405</v>
      </c>
      <c r="AX39" s="350">
        <v>25238.35163580253</v>
      </c>
      <c r="AY39" s="354">
        <v>29046.62087219392</v>
      </c>
      <c r="AZ39" s="354">
        <v>31064.296742110422</v>
      </c>
      <c r="BA39" s="350">
        <v>28208.53879709714</v>
      </c>
      <c r="BB39" s="350">
        <v>25560.11290229416</v>
      </c>
      <c r="BC39" s="354">
        <v>28140.5175498933</v>
      </c>
      <c r="BD39" s="354">
        <v>28629.293879150275</v>
      </c>
      <c r="BE39" s="350">
        <v>25849.550885521432</v>
      </c>
      <c r="BF39" s="350">
        <v>23251.62907019117</v>
      </c>
      <c r="BG39" s="354">
        <v>25261.76468521657</v>
      </c>
      <c r="BH39" s="354">
        <v>25022.91592833324</v>
      </c>
      <c r="BI39" s="350">
        <v>22882.17064096674</v>
      </c>
      <c r="BJ39" s="350">
        <v>20719.573971007092</v>
      </c>
      <c r="BK39" s="354">
        <v>22806.29742608178</v>
      </c>
      <c r="BL39" s="354">
        <v>23341.11144901495</v>
      </c>
      <c r="BM39" s="350">
        <v>20833.487861182737</v>
      </c>
      <c r="BN39" s="350"/>
      <c r="BO39" s="354"/>
    </row>
    <row r="40" spans="1:67" ht="12.75" customHeight="1">
      <c r="A40" s="281"/>
      <c r="B40" s="319" t="s">
        <v>154</v>
      </c>
      <c r="C40" s="147" t="s">
        <v>57</v>
      </c>
      <c r="D40" s="148">
        <v>20745.416</v>
      </c>
      <c r="E40" s="149">
        <v>21702</v>
      </c>
      <c r="F40" s="149">
        <v>21702</v>
      </c>
      <c r="G40" s="150">
        <v>21702</v>
      </c>
      <c r="H40" s="148">
        <v>20070.211</v>
      </c>
      <c r="I40" s="149">
        <v>18182.893</v>
      </c>
      <c r="J40" s="149">
        <v>15961.112</v>
      </c>
      <c r="K40" s="150">
        <v>18327.242</v>
      </c>
      <c r="L40" s="148">
        <v>17883.311</v>
      </c>
      <c r="M40" s="149">
        <v>16448.855</v>
      </c>
      <c r="N40" s="149">
        <v>14794.961</v>
      </c>
      <c r="O40" s="150">
        <v>16680.831</v>
      </c>
      <c r="P40" s="148">
        <v>16616.077</v>
      </c>
      <c r="Q40" s="149">
        <v>15393.939</v>
      </c>
      <c r="R40" s="149">
        <v>13725.647</v>
      </c>
      <c r="S40" s="150">
        <v>15679.141</v>
      </c>
      <c r="T40" s="148">
        <v>15969.917</v>
      </c>
      <c r="U40" s="149">
        <v>14401.865</v>
      </c>
      <c r="V40" s="149">
        <v>12995.21</v>
      </c>
      <c r="W40" s="150">
        <v>14753.851</v>
      </c>
      <c r="X40" s="491">
        <v>22947.546</v>
      </c>
      <c r="Y40" s="481">
        <v>21565.772</v>
      </c>
      <c r="Z40" s="481">
        <v>18943.998</v>
      </c>
      <c r="AA40" s="481">
        <v>21837.279</v>
      </c>
      <c r="AB40" s="481">
        <v>23337</v>
      </c>
      <c r="AC40" s="481">
        <v>21252</v>
      </c>
      <c r="AD40" s="481">
        <v>19096</v>
      </c>
      <c r="AE40" s="481">
        <v>21748</v>
      </c>
      <c r="AF40" s="481">
        <v>22421</v>
      </c>
      <c r="AG40" s="481">
        <v>20791</v>
      </c>
      <c r="AH40" s="481">
        <v>19013</v>
      </c>
      <c r="AI40" s="481">
        <v>22625</v>
      </c>
      <c r="AJ40" s="481">
        <v>23468</v>
      </c>
      <c r="AK40" s="481">
        <v>22087</v>
      </c>
      <c r="AL40" s="481">
        <v>19585</v>
      </c>
      <c r="AM40" s="499">
        <v>22674</v>
      </c>
      <c r="AN40" s="497">
        <v>23670</v>
      </c>
      <c r="AO40" s="489">
        <v>21898</v>
      </c>
      <c r="AP40" s="489">
        <v>20296</v>
      </c>
      <c r="AQ40" s="490">
        <v>23527</v>
      </c>
      <c r="AR40" s="489">
        <v>24874</v>
      </c>
      <c r="AS40" s="489">
        <v>22388</v>
      </c>
      <c r="AT40" s="489">
        <v>19822</v>
      </c>
      <c r="AU40" s="489">
        <v>23861</v>
      </c>
      <c r="AV40" s="481">
        <v>23813</v>
      </c>
      <c r="AW40" s="481">
        <v>21134</v>
      </c>
      <c r="AX40" s="481">
        <v>18189</v>
      </c>
      <c r="AY40" s="481">
        <v>20605</v>
      </c>
      <c r="AZ40" s="481">
        <v>22391.5602192494</v>
      </c>
      <c r="BA40" s="481">
        <v>19758.845466831597</v>
      </c>
      <c r="BB40" s="481">
        <v>17577.7064031424</v>
      </c>
      <c r="BC40" s="481">
        <v>19765.1260179891</v>
      </c>
      <c r="BD40" s="481">
        <v>20268.436307206703</v>
      </c>
      <c r="BE40" s="481">
        <v>17762.557632438202</v>
      </c>
      <c r="BF40" s="481">
        <v>15919.019645427401</v>
      </c>
      <c r="BG40" s="481">
        <v>17431.807172083198</v>
      </c>
      <c r="BH40" s="505">
        <v>17469.125907960002</v>
      </c>
      <c r="BI40" s="505">
        <v>15598.8563589897</v>
      </c>
      <c r="BJ40" s="505">
        <v>13938.0902863371</v>
      </c>
      <c r="BK40" s="507">
        <v>15618</v>
      </c>
      <c r="BL40" s="481">
        <v>16133</v>
      </c>
      <c r="BM40" s="481">
        <v>13921.078337630199</v>
      </c>
      <c r="BN40" s="481"/>
      <c r="BO40" s="483"/>
    </row>
    <row r="41" spans="1:67" ht="11.25" customHeight="1">
      <c r="A41" s="281"/>
      <c r="B41" s="319" t="s">
        <v>99</v>
      </c>
      <c r="C41" s="147" t="s">
        <v>57</v>
      </c>
      <c r="D41" s="148">
        <v>7226.987</v>
      </c>
      <c r="E41" s="149">
        <v>6804.362</v>
      </c>
      <c r="F41" s="149">
        <v>6507.692</v>
      </c>
      <c r="G41" s="150">
        <v>7225.798</v>
      </c>
      <c r="H41" s="148">
        <v>7492.871</v>
      </c>
      <c r="I41" s="149">
        <v>6964.663</v>
      </c>
      <c r="J41" s="149">
        <v>6514.468</v>
      </c>
      <c r="K41" s="150">
        <v>7044.464</v>
      </c>
      <c r="L41" s="148">
        <v>7170.673</v>
      </c>
      <c r="M41" s="149">
        <v>7030.056</v>
      </c>
      <c r="N41" s="149">
        <v>6442.804</v>
      </c>
      <c r="O41" s="150">
        <v>6827.112</v>
      </c>
      <c r="P41" s="148">
        <v>7039.864</v>
      </c>
      <c r="Q41" s="149">
        <v>6785.587</v>
      </c>
      <c r="R41" s="149">
        <v>6425.992</v>
      </c>
      <c r="S41" s="150">
        <v>7248.387</v>
      </c>
      <c r="T41" s="148">
        <v>7221.218</v>
      </c>
      <c r="U41" s="149">
        <v>6713.805</v>
      </c>
      <c r="V41" s="149">
        <v>6363.984</v>
      </c>
      <c r="W41" s="150">
        <v>7204.29</v>
      </c>
      <c r="X41" s="492"/>
      <c r="Y41" s="488"/>
      <c r="Z41" s="488"/>
      <c r="AA41" s="488"/>
      <c r="AB41" s="488"/>
      <c r="AC41" s="488"/>
      <c r="AD41" s="488"/>
      <c r="AE41" s="488"/>
      <c r="AF41" s="488"/>
      <c r="AG41" s="488"/>
      <c r="AH41" s="488"/>
      <c r="AI41" s="488"/>
      <c r="AJ41" s="488"/>
      <c r="AK41" s="488"/>
      <c r="AL41" s="488"/>
      <c r="AM41" s="500"/>
      <c r="AN41" s="497"/>
      <c r="AO41" s="489"/>
      <c r="AP41" s="489"/>
      <c r="AQ41" s="490"/>
      <c r="AR41" s="489"/>
      <c r="AS41" s="489"/>
      <c r="AT41" s="489"/>
      <c r="AU41" s="489"/>
      <c r="AV41" s="488"/>
      <c r="AW41" s="488"/>
      <c r="AX41" s="488"/>
      <c r="AY41" s="488"/>
      <c r="AZ41" s="482"/>
      <c r="BA41" s="482"/>
      <c r="BB41" s="482"/>
      <c r="BC41" s="482"/>
      <c r="BD41" s="482"/>
      <c r="BE41" s="482"/>
      <c r="BF41" s="482"/>
      <c r="BG41" s="482"/>
      <c r="BH41" s="506"/>
      <c r="BI41" s="506"/>
      <c r="BJ41" s="506"/>
      <c r="BK41" s="508"/>
      <c r="BL41" s="482"/>
      <c r="BM41" s="482"/>
      <c r="BN41" s="482"/>
      <c r="BO41" s="484"/>
    </row>
    <row r="42" spans="1:67" ht="11.25">
      <c r="A42" s="281"/>
      <c r="B42" s="319" t="s">
        <v>101</v>
      </c>
      <c r="C42" s="147" t="s">
        <v>57</v>
      </c>
      <c r="D42" s="148">
        <v>1121.725</v>
      </c>
      <c r="E42" s="149">
        <v>1153.271</v>
      </c>
      <c r="F42" s="149">
        <v>1062.588</v>
      </c>
      <c r="G42" s="150">
        <v>1127.318</v>
      </c>
      <c r="H42" s="148">
        <v>1165.579</v>
      </c>
      <c r="I42" s="149">
        <v>1169.687</v>
      </c>
      <c r="J42" s="149">
        <v>1133.608</v>
      </c>
      <c r="K42" s="150">
        <v>1130.461</v>
      </c>
      <c r="L42" s="148">
        <v>1161.262</v>
      </c>
      <c r="M42" s="149">
        <v>1198.721</v>
      </c>
      <c r="N42" s="149">
        <v>1197.589</v>
      </c>
      <c r="O42" s="150">
        <v>1145.592</v>
      </c>
      <c r="P42" s="148">
        <v>1157.657</v>
      </c>
      <c r="Q42" s="149">
        <v>1205.879</v>
      </c>
      <c r="R42" s="149">
        <v>1195.441</v>
      </c>
      <c r="S42" s="150">
        <v>1211.764</v>
      </c>
      <c r="T42" s="148">
        <v>1109.939</v>
      </c>
      <c r="U42" s="149">
        <v>1066.294</v>
      </c>
      <c r="V42" s="149">
        <v>1010.078</v>
      </c>
      <c r="W42" s="150">
        <v>1028.645</v>
      </c>
      <c r="X42" s="151">
        <v>1021.184</v>
      </c>
      <c r="Y42" s="149">
        <v>1011.292</v>
      </c>
      <c r="Z42" s="149">
        <v>973.419</v>
      </c>
      <c r="AA42" s="149">
        <v>1067.449</v>
      </c>
      <c r="AB42" s="149">
        <v>1151</v>
      </c>
      <c r="AC42" s="149">
        <v>1197</v>
      </c>
      <c r="AD42" s="149">
        <v>1159</v>
      </c>
      <c r="AE42" s="149">
        <v>1316</v>
      </c>
      <c r="AF42" s="151">
        <v>1481.42</v>
      </c>
      <c r="AG42" s="149">
        <v>1573.68</v>
      </c>
      <c r="AH42" s="149">
        <v>1566.899</v>
      </c>
      <c r="AI42" s="149">
        <v>1857.91</v>
      </c>
      <c r="AJ42" s="151">
        <v>1959</v>
      </c>
      <c r="AK42" s="149">
        <v>2003</v>
      </c>
      <c r="AL42" s="149">
        <v>1903</v>
      </c>
      <c r="AM42" s="160">
        <v>2090</v>
      </c>
      <c r="AN42" s="195">
        <v>2154.122</v>
      </c>
      <c r="AO42" s="149">
        <v>2231.873</v>
      </c>
      <c r="AP42" s="149">
        <v>2132.276</v>
      </c>
      <c r="AQ42" s="196">
        <v>2256.62560386657</v>
      </c>
      <c r="AR42" s="149">
        <v>2495.97567334395</v>
      </c>
      <c r="AS42" s="149">
        <v>2459.7844847196097</v>
      </c>
      <c r="AT42" s="149">
        <v>2134.35586795281</v>
      </c>
      <c r="AU42" s="149">
        <v>2599.88714118851</v>
      </c>
      <c r="AV42" s="149">
        <v>2779.26380378037</v>
      </c>
      <c r="AW42" s="149">
        <v>2741.78873604326</v>
      </c>
      <c r="AX42" s="149">
        <v>2602.99682801225</v>
      </c>
      <c r="AY42" s="196">
        <v>2947.65012989595</v>
      </c>
      <c r="AZ42" s="196">
        <v>2908.14470522998</v>
      </c>
      <c r="BA42" s="149">
        <v>2912.2185541422</v>
      </c>
      <c r="BB42" s="149">
        <v>2783.0965461733003</v>
      </c>
      <c r="BC42" s="196">
        <v>2898.1888340402597</v>
      </c>
      <c r="BD42" s="196">
        <v>3004.0105700743798</v>
      </c>
      <c r="BE42" s="149">
        <v>2949.02954765415</v>
      </c>
      <c r="BF42" s="149">
        <v>2667.28665810167</v>
      </c>
      <c r="BG42" s="196">
        <v>2818.74515271361</v>
      </c>
      <c r="BH42" s="196">
        <v>2701.1439879918003</v>
      </c>
      <c r="BI42" s="149">
        <v>2552.49561025705</v>
      </c>
      <c r="BJ42" s="149">
        <v>2393.7308234902002</v>
      </c>
      <c r="BK42" s="196">
        <v>2503.93303448637</v>
      </c>
      <c r="BL42" s="196">
        <v>2527.22793017924</v>
      </c>
      <c r="BM42" s="149">
        <v>2429.31346735271</v>
      </c>
      <c r="BN42" s="149"/>
      <c r="BO42" s="196"/>
    </row>
    <row r="43" spans="1:67" ht="11.25">
      <c r="A43" s="281"/>
      <c r="B43" s="319" t="s">
        <v>100</v>
      </c>
      <c r="C43" s="147" t="s">
        <v>57</v>
      </c>
      <c r="D43" s="148">
        <v>1783.756</v>
      </c>
      <c r="E43" s="149">
        <v>1885.303</v>
      </c>
      <c r="F43" s="149">
        <v>1923.847</v>
      </c>
      <c r="G43" s="150">
        <v>2053.699</v>
      </c>
      <c r="H43" s="148">
        <v>2149.116</v>
      </c>
      <c r="I43" s="149">
        <v>2325.805</v>
      </c>
      <c r="J43" s="149">
        <v>2409.942</v>
      </c>
      <c r="K43" s="150">
        <v>2510.78</v>
      </c>
      <c r="L43" s="148">
        <v>2503.422</v>
      </c>
      <c r="M43" s="149">
        <v>2618.532</v>
      </c>
      <c r="N43" s="149">
        <v>2565.784</v>
      </c>
      <c r="O43" s="150">
        <v>2668.898</v>
      </c>
      <c r="P43" s="148">
        <v>2698.641</v>
      </c>
      <c r="Q43" s="149">
        <v>2863.592</v>
      </c>
      <c r="R43" s="149">
        <v>2827.449</v>
      </c>
      <c r="S43" s="150">
        <v>2895.718</v>
      </c>
      <c r="T43" s="148">
        <v>2919.64</v>
      </c>
      <c r="U43" s="149">
        <v>2937.698</v>
      </c>
      <c r="V43" s="149">
        <v>2883.019</v>
      </c>
      <c r="W43" s="150">
        <v>2892.514</v>
      </c>
      <c r="X43" s="151">
        <v>2907.188</v>
      </c>
      <c r="Y43" s="149">
        <v>3036.322</v>
      </c>
      <c r="Z43" s="149">
        <v>2967.317</v>
      </c>
      <c r="AA43" s="149">
        <v>3221.462</v>
      </c>
      <c r="AB43" s="149">
        <v>3286</v>
      </c>
      <c r="AC43" s="149">
        <v>3198</v>
      </c>
      <c r="AD43" s="149">
        <v>2899</v>
      </c>
      <c r="AE43" s="149">
        <v>3005</v>
      </c>
      <c r="AF43" s="151">
        <v>2978.713</v>
      </c>
      <c r="AG43" s="149">
        <v>3008.995</v>
      </c>
      <c r="AH43" s="149">
        <v>2861.658</v>
      </c>
      <c r="AI43" s="149">
        <v>3062.65</v>
      </c>
      <c r="AJ43" s="151">
        <v>2999</v>
      </c>
      <c r="AK43" s="149">
        <v>2932</v>
      </c>
      <c r="AL43" s="149">
        <v>2836</v>
      </c>
      <c r="AM43" s="160">
        <v>2907</v>
      </c>
      <c r="AN43" s="195">
        <v>2832.044</v>
      </c>
      <c r="AO43" s="149">
        <v>2859.282</v>
      </c>
      <c r="AP43" s="149">
        <v>2758.604</v>
      </c>
      <c r="AQ43" s="196">
        <v>2866.2172048427997</v>
      </c>
      <c r="AR43" s="149">
        <v>2815.0264134839</v>
      </c>
      <c r="AS43" s="149">
        <v>2734.60794000976</v>
      </c>
      <c r="AT43" s="149">
        <v>2636.34152786808</v>
      </c>
      <c r="AU43" s="149">
        <v>2758.6700716585697</v>
      </c>
      <c r="AV43" s="149">
        <v>2998.29198049252</v>
      </c>
      <c r="AW43" s="149">
        <v>3974.3544149877403</v>
      </c>
      <c r="AX43" s="149">
        <v>4446.21697721828</v>
      </c>
      <c r="AY43" s="196">
        <v>5494.2670594091705</v>
      </c>
      <c r="AZ43" s="196">
        <v>5764.59181763104</v>
      </c>
      <c r="BA43" s="149">
        <v>5537.47477612334</v>
      </c>
      <c r="BB43" s="149">
        <v>5199.30995297846</v>
      </c>
      <c r="BC43" s="196">
        <v>5477.202697863941</v>
      </c>
      <c r="BD43" s="196">
        <v>5356.84700186919</v>
      </c>
      <c r="BE43" s="149">
        <v>5137.96370542908</v>
      </c>
      <c r="BF43" s="149">
        <v>4665.322766662101</v>
      </c>
      <c r="BG43" s="196">
        <v>5011.21236041976</v>
      </c>
      <c r="BH43" s="196">
        <v>4852.64603238144</v>
      </c>
      <c r="BI43" s="149">
        <v>4730.81867171999</v>
      </c>
      <c r="BJ43" s="149">
        <v>4417.09486117979</v>
      </c>
      <c r="BK43" s="196">
        <v>4684.06954548941</v>
      </c>
      <c r="BL43" s="196">
        <v>4681.05357929561</v>
      </c>
      <c r="BM43" s="149">
        <v>4483.09605619983</v>
      </c>
      <c r="BN43" s="149"/>
      <c r="BO43" s="196"/>
    </row>
    <row r="44" spans="1:67" ht="11.25">
      <c r="A44" s="281"/>
      <c r="B44" s="344" t="s">
        <v>209</v>
      </c>
      <c r="C44" s="138" t="s">
        <v>57</v>
      </c>
      <c r="D44" s="354">
        <f aca="true" t="shared" si="2" ref="D44:BC44">D45+D46</f>
        <v>1138.56</v>
      </c>
      <c r="E44" s="354">
        <f t="shared" si="2"/>
        <v>1165.505</v>
      </c>
      <c r="F44" s="354">
        <f t="shared" si="2"/>
        <v>1328.09</v>
      </c>
      <c r="G44" s="354">
        <f t="shared" si="2"/>
        <v>1087.549</v>
      </c>
      <c r="H44" s="354">
        <f t="shared" si="2"/>
        <v>1044.996</v>
      </c>
      <c r="I44" s="354">
        <f t="shared" si="2"/>
        <v>1026.473</v>
      </c>
      <c r="J44" s="354">
        <f t="shared" si="2"/>
        <v>1035.488</v>
      </c>
      <c r="K44" s="354">
        <f t="shared" si="2"/>
        <v>961.969</v>
      </c>
      <c r="L44" s="354">
        <f t="shared" si="2"/>
        <v>833.927</v>
      </c>
      <c r="M44" s="354">
        <f t="shared" si="2"/>
        <v>779.268</v>
      </c>
      <c r="N44" s="354">
        <f t="shared" si="2"/>
        <v>856.938</v>
      </c>
      <c r="O44" s="354">
        <f t="shared" si="2"/>
        <v>727.623</v>
      </c>
      <c r="P44" s="354">
        <f t="shared" si="2"/>
        <v>670.9449999999999</v>
      </c>
      <c r="Q44" s="354">
        <f t="shared" si="2"/>
        <v>722.885</v>
      </c>
      <c r="R44" s="354">
        <f t="shared" si="2"/>
        <v>766.7090000000001</v>
      </c>
      <c r="S44" s="354">
        <f t="shared" si="2"/>
        <v>725.4780000000001</v>
      </c>
      <c r="T44" s="354">
        <f t="shared" si="2"/>
        <v>688.226</v>
      </c>
      <c r="U44" s="354">
        <f t="shared" si="2"/>
        <v>708.341</v>
      </c>
      <c r="V44" s="354">
        <f t="shared" si="2"/>
        <v>756.675</v>
      </c>
      <c r="W44" s="354">
        <f t="shared" si="2"/>
        <v>667.255</v>
      </c>
      <c r="X44" s="354">
        <f t="shared" si="2"/>
        <v>697.1850000000001</v>
      </c>
      <c r="Y44" s="354">
        <f t="shared" si="2"/>
        <v>720.152</v>
      </c>
      <c r="Z44" s="354">
        <f t="shared" si="2"/>
        <v>740.7090000000001</v>
      </c>
      <c r="AA44" s="354">
        <f t="shared" si="2"/>
        <v>796.8439999999999</v>
      </c>
      <c r="AB44" s="354">
        <f t="shared" si="2"/>
        <v>728</v>
      </c>
      <c r="AC44" s="354">
        <f t="shared" si="2"/>
        <v>690</v>
      </c>
      <c r="AD44" s="354">
        <f t="shared" si="2"/>
        <v>711</v>
      </c>
      <c r="AE44" s="354">
        <f t="shared" si="2"/>
        <v>669</v>
      </c>
      <c r="AF44" s="354">
        <f t="shared" si="2"/>
        <v>642</v>
      </c>
      <c r="AG44" s="354">
        <f t="shared" si="2"/>
        <v>562</v>
      </c>
      <c r="AH44" s="354">
        <f t="shared" si="2"/>
        <v>513</v>
      </c>
      <c r="AI44" s="354">
        <f t="shared" si="2"/>
        <v>461.558</v>
      </c>
      <c r="AJ44" s="354">
        <f t="shared" si="2"/>
        <v>420.644</v>
      </c>
      <c r="AK44" s="354">
        <f t="shared" si="2"/>
        <v>436</v>
      </c>
      <c r="AL44" s="354">
        <f t="shared" si="2"/>
        <v>431</v>
      </c>
      <c r="AM44" s="354">
        <f t="shared" si="2"/>
        <v>374</v>
      </c>
      <c r="AN44" s="354">
        <f t="shared" si="2"/>
        <v>341</v>
      </c>
      <c r="AO44" s="354">
        <f t="shared" si="2"/>
        <v>332</v>
      </c>
      <c r="AP44" s="354">
        <f t="shared" si="2"/>
        <v>348</v>
      </c>
      <c r="AQ44" s="354">
        <f t="shared" si="2"/>
        <v>341</v>
      </c>
      <c r="AR44" s="354">
        <f t="shared" si="2"/>
        <v>402.03888803125</v>
      </c>
      <c r="AS44" s="354">
        <f t="shared" si="2"/>
        <v>394.82748046875</v>
      </c>
      <c r="AT44" s="354">
        <f t="shared" si="2"/>
        <v>379.68268359375</v>
      </c>
      <c r="AU44" s="354">
        <f t="shared" si="2"/>
        <v>307.559987051523</v>
      </c>
      <c r="AV44" s="354">
        <f t="shared" si="2"/>
        <v>277.842067741543</v>
      </c>
      <c r="AW44" s="354">
        <f t="shared" si="2"/>
        <v>276.407041320186</v>
      </c>
      <c r="AX44" s="354">
        <f t="shared" si="2"/>
        <v>243.227852866666</v>
      </c>
      <c r="AY44" s="354">
        <f t="shared" si="2"/>
        <v>208.81852758333298</v>
      </c>
      <c r="AZ44" s="354">
        <f t="shared" si="2"/>
        <v>198.44078948333302</v>
      </c>
      <c r="BA44" s="354">
        <f t="shared" si="2"/>
        <v>148.366826388464</v>
      </c>
      <c r="BB44" s="354">
        <f t="shared" si="2"/>
        <v>166.80335995231601</v>
      </c>
      <c r="BC44" s="354">
        <f t="shared" si="2"/>
        <v>142.05384</v>
      </c>
      <c r="BD44" s="354">
        <v>142.769266203298</v>
      </c>
      <c r="BE44" s="354">
        <v>96.8043049227438</v>
      </c>
      <c r="BF44" s="354">
        <v>58.18080553122461</v>
      </c>
      <c r="BG44" s="354">
        <v>50.442343795353594</v>
      </c>
      <c r="BH44" s="354">
        <v>45.118</v>
      </c>
      <c r="BI44" s="354">
        <v>40.4345506788889</v>
      </c>
      <c r="BJ44" s="354">
        <v>40.03185527059326</v>
      </c>
      <c r="BK44" s="354">
        <v>29.996298588819904</v>
      </c>
      <c r="BL44" s="354">
        <v>30.3092547098064</v>
      </c>
      <c r="BM44" s="354">
        <v>28.5125570724616</v>
      </c>
      <c r="BN44" s="354"/>
      <c r="BO44" s="354"/>
    </row>
    <row r="45" spans="1:67" ht="11.25" hidden="1" outlineLevel="1">
      <c r="A45" s="281"/>
      <c r="B45" s="185" t="s">
        <v>59</v>
      </c>
      <c r="C45" s="147" t="s">
        <v>57</v>
      </c>
      <c r="D45" s="186">
        <v>616.502</v>
      </c>
      <c r="E45" s="187">
        <v>612.246</v>
      </c>
      <c r="F45" s="187">
        <v>651.136</v>
      </c>
      <c r="G45" s="188">
        <v>530.103</v>
      </c>
      <c r="H45" s="186">
        <v>482.955</v>
      </c>
      <c r="I45" s="187">
        <v>478.303</v>
      </c>
      <c r="J45" s="187">
        <v>527.842</v>
      </c>
      <c r="K45" s="188">
        <v>456.303</v>
      </c>
      <c r="L45" s="186">
        <v>392.704</v>
      </c>
      <c r="M45" s="187">
        <v>409.445</v>
      </c>
      <c r="N45" s="187">
        <v>455.411</v>
      </c>
      <c r="O45" s="188">
        <v>369.544</v>
      </c>
      <c r="P45" s="186">
        <v>332.774</v>
      </c>
      <c r="Q45" s="187">
        <v>361.869</v>
      </c>
      <c r="R45" s="187">
        <v>382.575</v>
      </c>
      <c r="S45" s="188">
        <v>305.93</v>
      </c>
      <c r="T45" s="186">
        <v>279.137</v>
      </c>
      <c r="U45" s="187">
        <v>285.594</v>
      </c>
      <c r="V45" s="187">
        <v>296.59</v>
      </c>
      <c r="W45" s="188">
        <v>230.369</v>
      </c>
      <c r="X45" s="189">
        <v>202.513</v>
      </c>
      <c r="Y45" s="187">
        <v>220.743</v>
      </c>
      <c r="Z45" s="187">
        <v>227.026</v>
      </c>
      <c r="AA45" s="187">
        <v>179.212</v>
      </c>
      <c r="AB45" s="187">
        <v>154</v>
      </c>
      <c r="AC45" s="187">
        <v>163</v>
      </c>
      <c r="AD45" s="187">
        <v>173</v>
      </c>
      <c r="AE45" s="187">
        <v>138</v>
      </c>
      <c r="AF45" s="189">
        <v>122</v>
      </c>
      <c r="AG45" s="187">
        <v>128</v>
      </c>
      <c r="AH45" s="187">
        <v>133</v>
      </c>
      <c r="AI45" s="187">
        <v>124.67</v>
      </c>
      <c r="AJ45" s="189">
        <v>86.644</v>
      </c>
      <c r="AK45" s="187">
        <v>89</v>
      </c>
      <c r="AL45" s="187">
        <v>91</v>
      </c>
      <c r="AM45" s="190">
        <v>62</v>
      </c>
      <c r="AN45" s="191">
        <v>59</v>
      </c>
      <c r="AO45" s="187">
        <v>67</v>
      </c>
      <c r="AP45" s="187">
        <v>66</v>
      </c>
      <c r="AQ45" s="192">
        <v>51</v>
      </c>
      <c r="AR45" s="191">
        <v>41</v>
      </c>
      <c r="AS45" s="187">
        <v>49</v>
      </c>
      <c r="AT45" s="187">
        <v>56</v>
      </c>
      <c r="AU45" s="192">
        <v>41</v>
      </c>
      <c r="AV45" s="192">
        <v>34.696379</v>
      </c>
      <c r="AW45" s="187">
        <v>30.170326</v>
      </c>
      <c r="AX45" s="187">
        <v>48.876</v>
      </c>
      <c r="AY45" s="192">
        <v>37.076</v>
      </c>
      <c r="AZ45" s="192">
        <v>25.92185</v>
      </c>
      <c r="BA45" s="187">
        <v>21.62984</v>
      </c>
      <c r="BB45" s="187">
        <v>29.628476</v>
      </c>
      <c r="BC45" s="192">
        <v>14.78884</v>
      </c>
      <c r="BD45" s="192">
        <v>11.615969</v>
      </c>
      <c r="BE45" s="187">
        <v>12.169336999999999</v>
      </c>
      <c r="BF45" s="187">
        <v>11.992968999999999</v>
      </c>
      <c r="BG45" s="192">
        <v>8.765701</v>
      </c>
      <c r="BH45" s="192">
        <v>7.448</v>
      </c>
      <c r="BI45" s="187">
        <v>6.808626</v>
      </c>
      <c r="BJ45" s="187">
        <v>5.926619216666659</v>
      </c>
      <c r="BK45" s="192">
        <v>4.9502325</v>
      </c>
      <c r="BL45" s="187"/>
      <c r="BM45" s="501"/>
      <c r="BN45" s="501"/>
      <c r="BO45" s="503"/>
    </row>
    <row r="46" spans="1:67" ht="11.25" hidden="1" outlineLevel="1">
      <c r="A46" s="281"/>
      <c r="B46" s="185" t="s">
        <v>60</v>
      </c>
      <c r="C46" s="147" t="s">
        <v>57</v>
      </c>
      <c r="D46" s="186">
        <v>522.058</v>
      </c>
      <c r="E46" s="187">
        <v>553.259</v>
      </c>
      <c r="F46" s="187">
        <v>676.954</v>
      </c>
      <c r="G46" s="188">
        <v>557.446</v>
      </c>
      <c r="H46" s="186">
        <v>562.041</v>
      </c>
      <c r="I46" s="187">
        <v>548.17</v>
      </c>
      <c r="J46" s="187">
        <v>507.646</v>
      </c>
      <c r="K46" s="188">
        <v>505.666</v>
      </c>
      <c r="L46" s="186">
        <v>441.223</v>
      </c>
      <c r="M46" s="187">
        <v>369.823</v>
      </c>
      <c r="N46" s="187">
        <v>401.527</v>
      </c>
      <c r="O46" s="188">
        <v>358.079</v>
      </c>
      <c r="P46" s="186">
        <v>338.171</v>
      </c>
      <c r="Q46" s="187">
        <v>361.016</v>
      </c>
      <c r="R46" s="187">
        <v>384.134</v>
      </c>
      <c r="S46" s="188">
        <v>419.548</v>
      </c>
      <c r="T46" s="186">
        <v>409.089</v>
      </c>
      <c r="U46" s="187">
        <v>422.747</v>
      </c>
      <c r="V46" s="187">
        <v>460.085</v>
      </c>
      <c r="W46" s="188">
        <v>436.886</v>
      </c>
      <c r="X46" s="189">
        <v>494.672</v>
      </c>
      <c r="Y46" s="187">
        <v>499.409</v>
      </c>
      <c r="Z46" s="187">
        <v>513.683</v>
      </c>
      <c r="AA46" s="187">
        <v>617.632</v>
      </c>
      <c r="AB46" s="187">
        <v>574</v>
      </c>
      <c r="AC46" s="187">
        <v>527</v>
      </c>
      <c r="AD46" s="187">
        <v>538</v>
      </c>
      <c r="AE46" s="187">
        <v>531</v>
      </c>
      <c r="AF46" s="189">
        <v>520</v>
      </c>
      <c r="AG46" s="187">
        <v>434</v>
      </c>
      <c r="AH46" s="187">
        <v>380</v>
      </c>
      <c r="AI46" s="187">
        <v>336.888</v>
      </c>
      <c r="AJ46" s="189">
        <v>334</v>
      </c>
      <c r="AK46" s="187">
        <v>347</v>
      </c>
      <c r="AL46" s="187">
        <v>340</v>
      </c>
      <c r="AM46" s="190">
        <v>312</v>
      </c>
      <c r="AN46" s="191">
        <v>282</v>
      </c>
      <c r="AO46" s="187">
        <v>265</v>
      </c>
      <c r="AP46" s="187">
        <v>282</v>
      </c>
      <c r="AQ46" s="192">
        <v>290</v>
      </c>
      <c r="AR46" s="191">
        <v>361.03888803125</v>
      </c>
      <c r="AS46" s="187">
        <v>345.82748046875</v>
      </c>
      <c r="AT46" s="187">
        <v>323.68268359375</v>
      </c>
      <c r="AU46" s="192">
        <v>266.559987051523</v>
      </c>
      <c r="AV46" s="192">
        <v>243.145688741543</v>
      </c>
      <c r="AW46" s="465">
        <v>246.236715320186</v>
      </c>
      <c r="AX46" s="465">
        <v>194.351852866666</v>
      </c>
      <c r="AY46" s="192">
        <v>171.742527583333</v>
      </c>
      <c r="AZ46" s="192">
        <v>172.518939483333</v>
      </c>
      <c r="BA46" s="465">
        <v>126.736986388464</v>
      </c>
      <c r="BB46" s="465">
        <v>137.174883952316</v>
      </c>
      <c r="BC46" s="192">
        <v>127.265</v>
      </c>
      <c r="BD46" s="192">
        <v>131.153297203298</v>
      </c>
      <c r="BE46" s="465">
        <v>84.6349679227438</v>
      </c>
      <c r="BF46" s="465">
        <v>46.187836531224605</v>
      </c>
      <c r="BG46" s="192">
        <v>41.676642795353594</v>
      </c>
      <c r="BH46" s="192">
        <v>37.67</v>
      </c>
      <c r="BI46" s="465">
        <v>33.6259246788889</v>
      </c>
      <c r="BJ46" s="465">
        <v>34.1052360539266</v>
      </c>
      <c r="BK46" s="192">
        <v>25.046066088819902</v>
      </c>
      <c r="BL46" s="187"/>
      <c r="BM46" s="502"/>
      <c r="BN46" s="502"/>
      <c r="BO46" s="504"/>
    </row>
    <row r="47" spans="1:67" ht="11.25" collapsed="1">
      <c r="A47" s="281"/>
      <c r="B47" s="26"/>
      <c r="C47" s="32"/>
      <c r="D47" s="33"/>
      <c r="E47" s="29"/>
      <c r="F47" s="29"/>
      <c r="G47" s="28" t="s">
        <v>56</v>
      </c>
      <c r="H47" s="33"/>
      <c r="I47" s="29"/>
      <c r="J47" s="29"/>
      <c r="K47" s="28"/>
      <c r="L47" s="33"/>
      <c r="M47" s="29"/>
      <c r="N47" s="29"/>
      <c r="O47" s="28"/>
      <c r="P47" s="33"/>
      <c r="Q47" s="29"/>
      <c r="R47" s="29"/>
      <c r="S47" s="28"/>
      <c r="T47" s="33"/>
      <c r="U47" s="29"/>
      <c r="V47" s="29"/>
      <c r="W47" s="28"/>
      <c r="X47" s="29"/>
      <c r="Y47" s="29"/>
      <c r="Z47" s="29"/>
      <c r="AA47" s="28"/>
      <c r="AB47" s="28"/>
      <c r="AC47" s="28"/>
      <c r="AD47" s="28"/>
      <c r="AE47" s="28"/>
      <c r="AF47" s="28"/>
      <c r="AG47" s="28"/>
      <c r="AH47" s="28"/>
      <c r="AI47" s="28"/>
      <c r="AJ47" s="28"/>
      <c r="AK47" s="28"/>
      <c r="AL47" s="28"/>
      <c r="AM47" s="29"/>
      <c r="AN47" s="30"/>
      <c r="AO47" s="29"/>
      <c r="AP47" s="29"/>
      <c r="AQ47" s="31"/>
      <c r="AR47" s="30" t="s">
        <v>56</v>
      </c>
      <c r="AS47" s="29" t="s">
        <v>56</v>
      </c>
      <c r="AT47" s="29" t="s">
        <v>56</v>
      </c>
      <c r="AU47" s="31" t="s">
        <v>56</v>
      </c>
      <c r="AV47" s="30" t="s">
        <v>56</v>
      </c>
      <c r="AW47" s="29" t="s">
        <v>56</v>
      </c>
      <c r="AX47" s="29" t="s">
        <v>56</v>
      </c>
      <c r="AY47" s="31" t="s">
        <v>56</v>
      </c>
      <c r="AZ47" s="29"/>
      <c r="BA47" s="29"/>
      <c r="BB47" s="29"/>
      <c r="BC47" s="29"/>
      <c r="BD47" s="29"/>
      <c r="BE47" s="29"/>
      <c r="BF47" s="29"/>
      <c r="BG47" s="29"/>
      <c r="BH47" s="29"/>
      <c r="BI47" s="29"/>
      <c r="BJ47" s="29"/>
      <c r="BK47" s="29"/>
      <c r="BL47" s="29"/>
      <c r="BM47" s="29"/>
      <c r="BN47" s="29"/>
      <c r="BO47" s="31"/>
    </row>
    <row r="48" spans="1:67" ht="11.25">
      <c r="A48" s="285" t="s">
        <v>144</v>
      </c>
      <c r="B48" s="185" t="s">
        <v>98</v>
      </c>
      <c r="C48" s="147" t="s">
        <v>57</v>
      </c>
      <c r="D48" s="186">
        <v>30877.884000000002</v>
      </c>
      <c r="E48" s="187">
        <v>31544.936</v>
      </c>
      <c r="F48" s="187">
        <v>31196.127</v>
      </c>
      <c r="G48" s="188">
        <v>32108.815</v>
      </c>
      <c r="H48" s="186">
        <v>30877.777000000002</v>
      </c>
      <c r="I48" s="187">
        <v>28643.048000000003</v>
      </c>
      <c r="J48" s="187">
        <v>26019.13</v>
      </c>
      <c r="K48" s="188">
        <v>29012.946999999996</v>
      </c>
      <c r="L48" s="186">
        <v>28718.667999999998</v>
      </c>
      <c r="M48" s="187">
        <v>27296.164</v>
      </c>
      <c r="N48" s="187">
        <v>25001.138</v>
      </c>
      <c r="O48" s="188">
        <v>27322.433</v>
      </c>
      <c r="P48" s="186">
        <v>27512.238999999998</v>
      </c>
      <c r="Q48" s="187">
        <v>26248.997000000003</v>
      </c>
      <c r="R48" s="187">
        <v>24175</v>
      </c>
      <c r="S48" s="188">
        <v>27035.01</v>
      </c>
      <c r="T48" s="186">
        <v>27139.310999999998</v>
      </c>
      <c r="U48" s="187">
        <v>24929.70779</v>
      </c>
      <c r="V48" s="187">
        <v>22970.06133</v>
      </c>
      <c r="W48" s="188">
        <v>24948.397</v>
      </c>
      <c r="X48" s="189">
        <v>25349.15386</v>
      </c>
      <c r="Y48" s="187">
        <v>23811.84746</v>
      </c>
      <c r="Z48" s="187">
        <v>20983.96069</v>
      </c>
      <c r="AA48" s="187">
        <v>23180.585</v>
      </c>
      <c r="AB48" s="187">
        <v>23869.21742</v>
      </c>
      <c r="AC48" s="187">
        <v>21259.28096</v>
      </c>
      <c r="AD48" s="187">
        <v>18813.620690000003</v>
      </c>
      <c r="AE48" s="187">
        <v>20082.902000000002</v>
      </c>
      <c r="AF48" s="189">
        <v>19649.869010000002</v>
      </c>
      <c r="AG48" s="187">
        <v>17680.00443</v>
      </c>
      <c r="AH48" s="187">
        <v>15626.460790000001</v>
      </c>
      <c r="AI48" s="187">
        <v>17055.885000000002</v>
      </c>
      <c r="AJ48" s="189">
        <v>16664.0977</v>
      </c>
      <c r="AK48" s="187">
        <v>15345.26723</v>
      </c>
      <c r="AL48" s="187">
        <v>13642.424240000004</v>
      </c>
      <c r="AM48" s="190">
        <v>14629.623</v>
      </c>
      <c r="AN48" s="191">
        <v>14466.79992</v>
      </c>
      <c r="AO48" s="187">
        <v>13641.4263</v>
      </c>
      <c r="AP48" s="187">
        <v>12325.371590000099</v>
      </c>
      <c r="AQ48" s="192">
        <v>13013.380924804698</v>
      </c>
      <c r="AR48" s="191">
        <v>13351.785084105399</v>
      </c>
      <c r="AS48" s="187">
        <v>11737.454917269499</v>
      </c>
      <c r="AT48" s="187">
        <v>10646.826245043598</v>
      </c>
      <c r="AU48" s="187">
        <v>11637.284507942102</v>
      </c>
      <c r="AV48" s="187">
        <v>11319.9410871826</v>
      </c>
      <c r="AW48" s="187">
        <v>10260.60970974855</v>
      </c>
      <c r="AX48" s="187">
        <v>8648.678293968893</v>
      </c>
      <c r="AY48" s="187">
        <v>9530.988868052358</v>
      </c>
      <c r="AZ48" s="187">
        <v>9312.31165007995</v>
      </c>
      <c r="BA48" s="187">
        <v>8260.617244876534</v>
      </c>
      <c r="BB48" s="187">
        <v>7696.254295993333</v>
      </c>
      <c r="BC48" s="187">
        <v>8066.999751199866</v>
      </c>
      <c r="BD48" s="187">
        <v>8126.414148183239</v>
      </c>
      <c r="BE48" s="187">
        <v>7353.410251516831</v>
      </c>
      <c r="BF48" s="187">
        <v>6802.32092688333</v>
      </c>
      <c r="BG48" s="187">
        <v>7136.78123780008</v>
      </c>
      <c r="BH48" s="187">
        <v>7054.96246868322</v>
      </c>
      <c r="BI48" s="187">
        <v>6540.09666642896</v>
      </c>
      <c r="BJ48" s="187">
        <v>5994.452719916059</v>
      </c>
      <c r="BK48" s="187">
        <v>6327.18945466168</v>
      </c>
      <c r="BL48" s="187">
        <v>6219.65083420648</v>
      </c>
      <c r="BM48" s="187">
        <v>5703.05575608831</v>
      </c>
      <c r="BN48" s="187"/>
      <c r="BO48" s="187"/>
    </row>
    <row r="49" spans="1:67" ht="11.25">
      <c r="A49" s="281" t="s">
        <v>56</v>
      </c>
      <c r="B49" s="193" t="s">
        <v>103</v>
      </c>
      <c r="C49" s="147" t="s">
        <v>57</v>
      </c>
      <c r="D49" s="148">
        <v>27972.403000000002</v>
      </c>
      <c r="E49" s="149">
        <v>28506.362</v>
      </c>
      <c r="F49" s="149">
        <v>28209.692</v>
      </c>
      <c r="G49" s="150">
        <v>28927.798</v>
      </c>
      <c r="H49" s="148">
        <v>27563.082</v>
      </c>
      <c r="I49" s="149">
        <v>25147.556</v>
      </c>
      <c r="J49" s="149">
        <v>22475.58</v>
      </c>
      <c r="K49" s="150">
        <v>25371.706</v>
      </c>
      <c r="L49" s="148">
        <v>25053.984</v>
      </c>
      <c r="M49" s="149">
        <v>23478.911</v>
      </c>
      <c r="N49" s="149">
        <v>21237.765</v>
      </c>
      <c r="O49" s="150">
        <v>23507.943</v>
      </c>
      <c r="P49" s="148">
        <v>23655.941</v>
      </c>
      <c r="Q49" s="149">
        <v>22179.526</v>
      </c>
      <c r="R49" s="149">
        <v>20151.639000000003</v>
      </c>
      <c r="S49" s="150">
        <v>22927.528</v>
      </c>
      <c r="T49" s="148"/>
      <c r="U49" s="149"/>
      <c r="V49" s="149"/>
      <c r="W49" s="150"/>
      <c r="X49" s="151">
        <v>21510.173</v>
      </c>
      <c r="Y49" s="149">
        <v>19885.241</v>
      </c>
      <c r="Z49" s="149">
        <v>17193.041</v>
      </c>
      <c r="AA49" s="149">
        <v>19095.251</v>
      </c>
      <c r="AB49" s="149">
        <v>19746.516</v>
      </c>
      <c r="AC49" s="149">
        <v>17310.848</v>
      </c>
      <c r="AD49" s="149">
        <v>15258.002000000002</v>
      </c>
      <c r="AE49" s="149">
        <v>16444.8</v>
      </c>
      <c r="AF49" s="149">
        <v>16082.054</v>
      </c>
      <c r="AG49" s="149">
        <v>14160.547</v>
      </c>
      <c r="AH49" s="149">
        <v>12353.239</v>
      </c>
      <c r="AI49" s="149">
        <v>13681.612000000001</v>
      </c>
      <c r="AJ49" s="151">
        <v>13446.125</v>
      </c>
      <c r="AK49" s="151">
        <v>12241.794</v>
      </c>
      <c r="AL49" s="151">
        <v>10644.064000000002</v>
      </c>
      <c r="AM49" s="194">
        <v>11600.523</v>
      </c>
      <c r="AN49" s="195">
        <v>11560.841000000002</v>
      </c>
      <c r="AO49" s="149">
        <v>10667.228000000001</v>
      </c>
      <c r="AP49" s="149">
        <v>9613.764000000001</v>
      </c>
      <c r="AQ49" s="196">
        <v>10309.587753906198</v>
      </c>
      <c r="AR49" s="195">
        <v>10671.355465601402</v>
      </c>
      <c r="AS49" s="149">
        <v>9205.7296180318</v>
      </c>
      <c r="AT49" s="149">
        <v>8304.0677999082</v>
      </c>
      <c r="AU49" s="196">
        <v>9228.272528730698</v>
      </c>
      <c r="AV49" s="196">
        <v>9017.498112207097</v>
      </c>
      <c r="AW49" s="149">
        <v>8046.073671571003</v>
      </c>
      <c r="AX49" s="149">
        <v>6658.696583720004</v>
      </c>
      <c r="AY49" s="196">
        <v>7287.903345455998</v>
      </c>
      <c r="AZ49" s="196">
        <v>7452.98230254007</v>
      </c>
      <c r="BA49" s="149">
        <v>6525.94343881657</v>
      </c>
      <c r="BB49" s="149">
        <v>6022.0340534</v>
      </c>
      <c r="BC49" s="196">
        <v>6398.765909166559</v>
      </c>
      <c r="BD49" s="196">
        <v>6426.96076838337</v>
      </c>
      <c r="BE49" s="149">
        <v>5715.72023501659</v>
      </c>
      <c r="BF49" s="149">
        <v>5224.65471526656</v>
      </c>
      <c r="BG49" s="196">
        <v>5515.87181015009</v>
      </c>
      <c r="BH49" s="196">
        <v>5465.4010980332905</v>
      </c>
      <c r="BI49" s="149">
        <v>4989.415596028811</v>
      </c>
      <c r="BJ49" s="149">
        <v>4514.50347769147</v>
      </c>
      <c r="BK49" s="149">
        <v>4807.230219693991</v>
      </c>
      <c r="BL49" s="477"/>
      <c r="BM49" s="477"/>
      <c r="BN49" s="477"/>
      <c r="BO49" s="477"/>
    </row>
    <row r="50" spans="1:67" ht="12.75" customHeight="1">
      <c r="A50" s="281"/>
      <c r="B50" s="193" t="s">
        <v>104</v>
      </c>
      <c r="C50" s="147" t="s">
        <v>57</v>
      </c>
      <c r="D50" s="148">
        <v>1121.725</v>
      </c>
      <c r="E50" s="149">
        <v>1153.271</v>
      </c>
      <c r="F50" s="149">
        <v>1062.588</v>
      </c>
      <c r="G50" s="150">
        <v>1127.318</v>
      </c>
      <c r="H50" s="148">
        <v>1165.579</v>
      </c>
      <c r="I50" s="149">
        <v>1169.687</v>
      </c>
      <c r="J50" s="149">
        <v>1133.608</v>
      </c>
      <c r="K50" s="150">
        <v>1130.461</v>
      </c>
      <c r="L50" s="148">
        <v>1161.262</v>
      </c>
      <c r="M50" s="149">
        <v>1198.721</v>
      </c>
      <c r="N50" s="149">
        <v>1197.589</v>
      </c>
      <c r="O50" s="150">
        <v>1145.592</v>
      </c>
      <c r="P50" s="148">
        <v>1157.657</v>
      </c>
      <c r="Q50" s="149">
        <v>1205.879</v>
      </c>
      <c r="R50" s="149">
        <v>1195.441</v>
      </c>
      <c r="S50" s="150">
        <v>1211.764</v>
      </c>
      <c r="T50" s="148"/>
      <c r="U50" s="149"/>
      <c r="V50" s="149"/>
      <c r="W50" s="150"/>
      <c r="X50" s="197">
        <v>981.346</v>
      </c>
      <c r="Y50" s="198">
        <v>961.8620000000001</v>
      </c>
      <c r="Z50" s="198">
        <v>907.855</v>
      </c>
      <c r="AA50" s="198">
        <v>982.7180000000001</v>
      </c>
      <c r="AB50" s="198">
        <v>978.0989999999999</v>
      </c>
      <c r="AC50" s="198">
        <v>933.2689999999999</v>
      </c>
      <c r="AD50" s="198">
        <v>841.262</v>
      </c>
      <c r="AE50" s="198">
        <v>867.8410000000001</v>
      </c>
      <c r="AF50" s="198">
        <v>883.9810000000001</v>
      </c>
      <c r="AG50" s="198">
        <v>849.551</v>
      </c>
      <c r="AH50" s="198">
        <v>782.9339999999999</v>
      </c>
      <c r="AI50" s="198">
        <v>784.779</v>
      </c>
      <c r="AJ50" s="198">
        <v>768.211</v>
      </c>
      <c r="AK50" s="198">
        <v>716.319</v>
      </c>
      <c r="AL50" s="198">
        <v>695.99</v>
      </c>
      <c r="AM50" s="199">
        <v>695.9759999999999</v>
      </c>
      <c r="AN50" s="200">
        <v>670.4480000000001</v>
      </c>
      <c r="AO50" s="198">
        <v>737.4369999999999</v>
      </c>
      <c r="AP50" s="198">
        <v>616.17</v>
      </c>
      <c r="AQ50" s="199">
        <v>572.0596756744403</v>
      </c>
      <c r="AR50" s="200">
        <v>574.7849858678901</v>
      </c>
      <c r="AS50" s="198">
        <v>511.9389606263396</v>
      </c>
      <c r="AT50" s="198">
        <v>450.76494350300004</v>
      </c>
      <c r="AU50" s="199">
        <v>461.51214495867043</v>
      </c>
      <c r="AV50" s="199">
        <v>503.8788517848502</v>
      </c>
      <c r="AW50" s="198">
        <v>428.0656607956398</v>
      </c>
      <c r="AX50" s="198">
        <v>390.97239687369984</v>
      </c>
      <c r="AY50" s="199">
        <v>405.01212337792003</v>
      </c>
      <c r="AZ50" s="199">
        <v>366.47193967986897</v>
      </c>
      <c r="BA50" s="198">
        <v>340.796408946624</v>
      </c>
      <c r="BB50" s="198">
        <v>334.522780163333</v>
      </c>
      <c r="BC50" s="199">
        <v>333.509157233478</v>
      </c>
      <c r="BD50" s="199">
        <v>336.333987916737</v>
      </c>
      <c r="BE50" s="198">
        <v>312.789496550103</v>
      </c>
      <c r="BF50" s="198">
        <v>299.4076859</v>
      </c>
      <c r="BG50" s="199">
        <v>293.964919250082</v>
      </c>
      <c r="BH50" s="199">
        <v>279.93073730007296</v>
      </c>
      <c r="BI50" s="198">
        <v>266.35131965008304</v>
      </c>
      <c r="BJ50" s="198">
        <v>253.177553070063</v>
      </c>
      <c r="BK50" s="149">
        <v>250.35416727711</v>
      </c>
      <c r="BL50" s="477"/>
      <c r="BM50" s="477"/>
      <c r="BN50" s="477"/>
      <c r="BO50" s="477"/>
    </row>
    <row r="51" spans="1:67" ht="11.25">
      <c r="A51" s="281"/>
      <c r="B51" s="193" t="s">
        <v>105</v>
      </c>
      <c r="C51" s="147" t="s">
        <v>57</v>
      </c>
      <c r="D51" s="148">
        <v>1783.756</v>
      </c>
      <c r="E51" s="149">
        <v>1885.303</v>
      </c>
      <c r="F51" s="149">
        <v>1923.847</v>
      </c>
      <c r="G51" s="150">
        <v>2053.699</v>
      </c>
      <c r="H51" s="148">
        <v>2149.116</v>
      </c>
      <c r="I51" s="149">
        <v>2325.805</v>
      </c>
      <c r="J51" s="149">
        <v>2409.942</v>
      </c>
      <c r="K51" s="150">
        <v>2510.78</v>
      </c>
      <c r="L51" s="148">
        <v>2503.422</v>
      </c>
      <c r="M51" s="149">
        <v>2618.532</v>
      </c>
      <c r="N51" s="149">
        <v>2565.784</v>
      </c>
      <c r="O51" s="150">
        <v>2668.898</v>
      </c>
      <c r="P51" s="148">
        <v>2698.641</v>
      </c>
      <c r="Q51" s="149">
        <v>2863.592</v>
      </c>
      <c r="R51" s="149">
        <v>2827.449</v>
      </c>
      <c r="S51" s="150">
        <v>2895.718</v>
      </c>
      <c r="T51" s="148"/>
      <c r="U51" s="149"/>
      <c r="V51" s="149"/>
      <c r="W51" s="150"/>
      <c r="X51" s="148">
        <v>2857.635</v>
      </c>
      <c r="Y51" s="149">
        <v>2964.745</v>
      </c>
      <c r="Z51" s="149">
        <v>2883.065</v>
      </c>
      <c r="AA51" s="149">
        <v>3102.616</v>
      </c>
      <c r="AB51" s="149">
        <v>3144.603</v>
      </c>
      <c r="AC51" s="149">
        <v>3015.225</v>
      </c>
      <c r="AD51" s="149">
        <v>2714.355</v>
      </c>
      <c r="AE51" s="149">
        <v>2770.261</v>
      </c>
      <c r="AF51" s="149">
        <v>2683.833</v>
      </c>
      <c r="AG51" s="149">
        <v>2669.906</v>
      </c>
      <c r="AH51" s="149">
        <v>2490.285</v>
      </c>
      <c r="AI51" s="149">
        <v>2589.494</v>
      </c>
      <c r="AJ51" s="149">
        <v>2449.762</v>
      </c>
      <c r="AK51" s="149">
        <v>2387.152</v>
      </c>
      <c r="AL51" s="149">
        <v>2302.3689999999997</v>
      </c>
      <c r="AM51" s="196">
        <v>2333.1240000000003</v>
      </c>
      <c r="AN51" s="195">
        <v>2235.509</v>
      </c>
      <c r="AO51" s="149">
        <v>2236.761</v>
      </c>
      <c r="AP51" s="149">
        <v>2095.566</v>
      </c>
      <c r="AQ51" s="196">
        <v>2131.7313479003847</v>
      </c>
      <c r="AR51" s="195">
        <v>2105.6457600477306</v>
      </c>
      <c r="AS51" s="149">
        <v>2019.7863600642772</v>
      </c>
      <c r="AT51" s="149">
        <v>1891.993796767927</v>
      </c>
      <c r="AU51" s="196">
        <v>1947.4999363341767</v>
      </c>
      <c r="AV51" s="196">
        <v>1799.0426159088802</v>
      </c>
      <c r="AW51" s="149">
        <v>1786.47037738191</v>
      </c>
      <c r="AX51" s="149">
        <v>1599.0093133751893</v>
      </c>
      <c r="AY51" s="196">
        <v>1838.0733992184405</v>
      </c>
      <c r="AZ51" s="196">
        <v>1492.85740786001</v>
      </c>
      <c r="BA51" s="149">
        <v>1393.87739711334</v>
      </c>
      <c r="BB51" s="149">
        <v>1339.69746243</v>
      </c>
      <c r="BC51" s="196">
        <v>1334.72468479983</v>
      </c>
      <c r="BD51" s="196">
        <v>1363.11739188313</v>
      </c>
      <c r="BE51" s="149">
        <v>1324.90151995012</v>
      </c>
      <c r="BF51" s="149">
        <v>1278.25838274999</v>
      </c>
      <c r="BG51" s="196">
        <v>1326.94375838324</v>
      </c>
      <c r="BH51" s="196">
        <v>1302.46963334985</v>
      </c>
      <c r="BI51" s="149">
        <v>1280.97175075006</v>
      </c>
      <c r="BJ51" s="149">
        <v>1222.56668915452</v>
      </c>
      <c r="BK51" s="149">
        <v>1266.1485618072302</v>
      </c>
      <c r="BL51" s="477"/>
      <c r="BM51" s="477"/>
      <c r="BN51" s="477"/>
      <c r="BO51" s="477"/>
    </row>
    <row r="52" spans="1:67" ht="11.25">
      <c r="A52" s="281"/>
      <c r="B52" s="13"/>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371"/>
      <c r="AZ52" s="15"/>
      <c r="BA52" s="15"/>
      <c r="BB52" s="15"/>
      <c r="BC52" s="15"/>
      <c r="BD52" s="15"/>
      <c r="BE52" s="15"/>
      <c r="BF52" s="15"/>
      <c r="BG52" s="15"/>
      <c r="BH52" s="15"/>
      <c r="BI52" s="13"/>
      <c r="BJ52" s="13"/>
      <c r="BK52" s="371"/>
      <c r="BL52" s="15"/>
      <c r="BM52" s="15"/>
      <c r="BN52" s="15"/>
      <c r="BO52" s="434"/>
    </row>
    <row r="53" spans="1:67" ht="11.25">
      <c r="A53" s="281" t="s">
        <v>56</v>
      </c>
      <c r="B53" s="140" t="s">
        <v>143</v>
      </c>
      <c r="C53" s="141" t="s">
        <v>57</v>
      </c>
      <c r="D53" s="142">
        <v>6004</v>
      </c>
      <c r="E53" s="143">
        <v>6906</v>
      </c>
      <c r="F53" s="143">
        <v>7317</v>
      </c>
      <c r="G53" s="144">
        <v>10639</v>
      </c>
      <c r="H53" s="142">
        <v>12585.099</v>
      </c>
      <c r="I53" s="143">
        <v>13584.479</v>
      </c>
      <c r="J53" s="143">
        <v>13048.629</v>
      </c>
      <c r="K53" s="144">
        <v>15967.699</v>
      </c>
      <c r="L53" s="142">
        <v>17020.833</v>
      </c>
      <c r="M53" s="143">
        <v>15824.573</v>
      </c>
      <c r="N53" s="143">
        <v>14984.831</v>
      </c>
      <c r="O53" s="144">
        <v>18278.692</v>
      </c>
      <c r="P53" s="142">
        <v>18970.666</v>
      </c>
      <c r="Q53" s="143">
        <v>18124.163</v>
      </c>
      <c r="R53" s="143">
        <v>16663.857</v>
      </c>
      <c r="S53" s="144">
        <v>17313.192</v>
      </c>
      <c r="T53" s="142">
        <v>16289</v>
      </c>
      <c r="U53" s="143">
        <v>13911</v>
      </c>
      <c r="V53" s="143">
        <v>12192</v>
      </c>
      <c r="W53" s="144">
        <v>12081</v>
      </c>
      <c r="X53" s="145">
        <v>10910.46565</v>
      </c>
      <c r="Y53" s="143">
        <v>9983.463</v>
      </c>
      <c r="Z53" s="143">
        <v>8620.819</v>
      </c>
      <c r="AA53" s="143">
        <v>8725.711</v>
      </c>
      <c r="AB53" s="143">
        <v>8033</v>
      </c>
      <c r="AC53" s="143">
        <v>6601</v>
      </c>
      <c r="AD53" s="143">
        <v>5853</v>
      </c>
      <c r="AE53" s="143">
        <v>5434</v>
      </c>
      <c r="AF53" s="145">
        <v>5079</v>
      </c>
      <c r="AG53" s="143">
        <v>4269</v>
      </c>
      <c r="AH53" s="143">
        <v>3354</v>
      </c>
      <c r="AI53" s="143">
        <v>3037</v>
      </c>
      <c r="AJ53" s="145">
        <v>2797.684</v>
      </c>
      <c r="AK53" s="143">
        <v>2582</v>
      </c>
      <c r="AL53" s="143">
        <v>2258</v>
      </c>
      <c r="AM53" s="299">
        <v>2165</v>
      </c>
      <c r="AN53" s="300">
        <v>1722</v>
      </c>
      <c r="AO53" s="143">
        <v>1524</v>
      </c>
      <c r="AP53" s="143">
        <v>1370</v>
      </c>
      <c r="AQ53" s="301">
        <v>1300</v>
      </c>
      <c r="AR53" s="300">
        <v>1162.6830759356499</v>
      </c>
      <c r="AS53" s="143">
        <v>1008.381</v>
      </c>
      <c r="AT53" s="143">
        <v>875.7655949999998</v>
      </c>
      <c r="AU53" s="301">
        <v>810.459598781267</v>
      </c>
      <c r="AV53" s="301">
        <v>722.4163099195459</v>
      </c>
      <c r="AW53" s="143">
        <v>619.547867483997</v>
      </c>
      <c r="AX53" s="143">
        <v>532.545442822888</v>
      </c>
      <c r="AY53" s="301">
        <v>493.184564286404</v>
      </c>
      <c r="AZ53" s="301">
        <v>451.668433460543</v>
      </c>
      <c r="BA53" s="143">
        <v>353.932961018475</v>
      </c>
      <c r="BB53" s="143">
        <v>259.538525296988</v>
      </c>
      <c r="BC53" s="301">
        <v>225.9576238181482</v>
      </c>
      <c r="BD53" s="301">
        <v>171.4650980302631</v>
      </c>
      <c r="BE53" s="143">
        <v>153.062821544995</v>
      </c>
      <c r="BF53" s="143">
        <v>127.52483386077199</v>
      </c>
      <c r="BG53" s="301">
        <v>113.66077178437202</v>
      </c>
      <c r="BH53" s="301">
        <v>99.31575204228301</v>
      </c>
      <c r="BI53" s="143">
        <v>84.74297641355601</v>
      </c>
      <c r="BJ53" s="143">
        <v>72.455591970631</v>
      </c>
      <c r="BK53" s="143">
        <v>67.35173652745151</v>
      </c>
      <c r="BL53" s="477"/>
      <c r="BM53" s="477"/>
      <c r="BN53" s="477"/>
      <c r="BO53" s="477"/>
    </row>
    <row r="54" spans="1:67" ht="11.25">
      <c r="A54" s="281"/>
      <c r="B54" s="26"/>
      <c r="C54" s="32"/>
      <c r="D54" s="33"/>
      <c r="E54" s="29"/>
      <c r="F54" s="29"/>
      <c r="G54" s="28" t="s">
        <v>56</v>
      </c>
      <c r="H54" s="33"/>
      <c r="I54" s="29"/>
      <c r="J54" s="29"/>
      <c r="K54" s="28"/>
      <c r="L54" s="33"/>
      <c r="M54" s="29"/>
      <c r="N54" s="29"/>
      <c r="O54" s="28"/>
      <c r="P54" s="33"/>
      <c r="Q54" s="29"/>
      <c r="R54" s="29"/>
      <c r="S54" s="28"/>
      <c r="T54" s="33"/>
      <c r="U54" s="29"/>
      <c r="V54" s="29"/>
      <c r="W54" s="28"/>
      <c r="X54" s="29"/>
      <c r="Y54" s="29"/>
      <c r="Z54" s="29"/>
      <c r="AA54" s="28"/>
      <c r="AB54" s="28"/>
      <c r="AC54" s="28"/>
      <c r="AD54" s="28"/>
      <c r="AE54" s="28"/>
      <c r="AF54" s="28"/>
      <c r="AG54" s="28"/>
      <c r="AH54" s="28"/>
      <c r="AI54" s="28"/>
      <c r="AJ54" s="28"/>
      <c r="AK54" s="28"/>
      <c r="AL54" s="28"/>
      <c r="AM54" s="29"/>
      <c r="AN54" s="37"/>
      <c r="AO54" s="34"/>
      <c r="AP54" s="34"/>
      <c r="AQ54" s="38"/>
      <c r="AR54" s="30"/>
      <c r="AS54" s="29"/>
      <c r="AT54" s="29"/>
      <c r="AU54" s="31"/>
      <c r="AV54" s="29"/>
      <c r="AW54" s="29"/>
      <c r="AX54" s="29"/>
      <c r="AY54" s="31"/>
      <c r="AZ54" s="30"/>
      <c r="BA54" s="29"/>
      <c r="BB54" s="29"/>
      <c r="BC54" s="31"/>
      <c r="BD54" s="30"/>
      <c r="BE54" s="29"/>
      <c r="BF54" s="29"/>
      <c r="BG54" s="31"/>
      <c r="BH54" s="30"/>
      <c r="BI54" s="29"/>
      <c r="BJ54" s="29"/>
      <c r="BK54" s="31"/>
      <c r="BL54" s="30"/>
      <c r="BM54" s="29"/>
      <c r="BN54" s="29"/>
      <c r="BO54" s="31"/>
    </row>
    <row r="55" spans="1:67" ht="11.25">
      <c r="A55" s="283" t="s">
        <v>145</v>
      </c>
      <c r="B55" s="173" t="s">
        <v>102</v>
      </c>
      <c r="C55" s="132" t="s">
        <v>57</v>
      </c>
      <c r="D55" s="133"/>
      <c r="E55" s="134"/>
      <c r="F55" s="134"/>
      <c r="G55" s="135"/>
      <c r="H55" s="133"/>
      <c r="I55" s="134"/>
      <c r="J55" s="134"/>
      <c r="K55" s="135"/>
      <c r="L55" s="133"/>
      <c r="M55" s="134"/>
      <c r="N55" s="134"/>
      <c r="O55" s="135"/>
      <c r="P55" s="133"/>
      <c r="Q55" s="134"/>
      <c r="R55" s="134"/>
      <c r="S55" s="135"/>
      <c r="T55" s="175">
        <v>81.403</v>
      </c>
      <c r="U55" s="176">
        <v>189.95421</v>
      </c>
      <c r="V55" s="176">
        <v>282.22967</v>
      </c>
      <c r="W55" s="177">
        <v>930.903</v>
      </c>
      <c r="X55" s="178">
        <v>1526.76414</v>
      </c>
      <c r="Y55" s="176">
        <v>1801.53854</v>
      </c>
      <c r="Z55" s="176">
        <v>1900.77331</v>
      </c>
      <c r="AA55" s="176">
        <v>2945.6065</v>
      </c>
      <c r="AB55" s="176">
        <v>3904.75058</v>
      </c>
      <c r="AC55" s="176">
        <v>4386.93804</v>
      </c>
      <c r="AD55" s="176">
        <v>4340.080309999999</v>
      </c>
      <c r="AE55" s="176">
        <v>5986.122390000001</v>
      </c>
      <c r="AF55" s="178">
        <v>7231.4609900000005</v>
      </c>
      <c r="AG55" s="176">
        <v>7693.52857</v>
      </c>
      <c r="AH55" s="176">
        <v>7815.378209999999</v>
      </c>
      <c r="AI55" s="176">
        <v>10490.034730000001</v>
      </c>
      <c r="AJ55" s="178">
        <v>11761.5323</v>
      </c>
      <c r="AK55" s="176">
        <v>11675.99777</v>
      </c>
      <c r="AL55" s="176">
        <v>10681.80976</v>
      </c>
      <c r="AM55" s="179">
        <v>13041.37437</v>
      </c>
      <c r="AN55" s="180">
        <v>14189.12026</v>
      </c>
      <c r="AO55" s="176">
        <v>13348.106699999998</v>
      </c>
      <c r="AP55" s="176">
        <v>12861.7764599999</v>
      </c>
      <c r="AQ55" s="181">
        <v>15636.7434382209</v>
      </c>
      <c r="AR55" s="180">
        <v>16833.068145038</v>
      </c>
      <c r="AS55" s="176">
        <v>15844.895038564</v>
      </c>
      <c r="AT55" s="176">
        <v>13945.4708063449</v>
      </c>
      <c r="AU55" s="181">
        <v>17582.1723650069</v>
      </c>
      <c r="AV55" s="181">
        <v>18271.039826591998</v>
      </c>
      <c r="AW55" s="181">
        <v>17589.29390382385</v>
      </c>
      <c r="AX55" s="176">
        <v>16589.673341833637</v>
      </c>
      <c r="AY55" s="181">
        <v>19515.63200414156</v>
      </c>
      <c r="AZ55" s="181">
        <v>21752.01122551992</v>
      </c>
      <c r="BA55" s="181">
        <v>19947.87278695038</v>
      </c>
      <c r="BB55" s="176">
        <v>17864.28883538171</v>
      </c>
      <c r="BC55" s="181">
        <v>20073.92644819298</v>
      </c>
      <c r="BD55" s="181">
        <v>20503.2319046333</v>
      </c>
      <c r="BE55" s="181">
        <v>18496.5008400833</v>
      </c>
      <c r="BF55" s="176">
        <v>16449.5566680166</v>
      </c>
      <c r="BG55" s="181">
        <v>18125.1290521666</v>
      </c>
      <c r="BH55" s="181">
        <v>17967.9529250333</v>
      </c>
      <c r="BI55" s="181">
        <v>16342.0805295332</v>
      </c>
      <c r="BJ55" s="176">
        <v>14726.8446575522</v>
      </c>
      <c r="BK55" s="181">
        <v>16479.1230223204</v>
      </c>
      <c r="BL55" s="181">
        <v>17121.4759088751</v>
      </c>
      <c r="BM55" s="181">
        <v>15130.238195289901</v>
      </c>
      <c r="BN55" s="176"/>
      <c r="BO55" s="181"/>
    </row>
    <row r="56" spans="2:67" ht="11.25">
      <c r="B56" s="174" t="s">
        <v>103</v>
      </c>
      <c r="C56" s="132" t="s">
        <v>57</v>
      </c>
      <c r="D56" s="175"/>
      <c r="E56" s="176"/>
      <c r="F56" s="176"/>
      <c r="G56" s="177"/>
      <c r="H56" s="175"/>
      <c r="I56" s="176"/>
      <c r="J56" s="176"/>
      <c r="K56" s="177"/>
      <c r="L56" s="175"/>
      <c r="M56" s="176"/>
      <c r="N56" s="176"/>
      <c r="O56" s="177"/>
      <c r="P56" s="175"/>
      <c r="Q56" s="176"/>
      <c r="R56" s="176"/>
      <c r="S56" s="177"/>
      <c r="T56" s="175"/>
      <c r="U56" s="176"/>
      <c r="V56" s="176"/>
      <c r="W56" s="135"/>
      <c r="X56" s="136">
        <v>1437.373</v>
      </c>
      <c r="Y56" s="134">
        <v>1680.531</v>
      </c>
      <c r="Z56" s="134">
        <v>1750.957</v>
      </c>
      <c r="AA56" s="134">
        <v>2742.028</v>
      </c>
      <c r="AB56" s="134">
        <v>3590.483</v>
      </c>
      <c r="AC56" s="134">
        <v>3940.785</v>
      </c>
      <c r="AD56" s="134">
        <v>3837.756</v>
      </c>
      <c r="AE56" s="134">
        <v>5303.115</v>
      </c>
      <c r="AF56" s="134">
        <v>6339.143</v>
      </c>
      <c r="AG56" s="134">
        <v>6630.311</v>
      </c>
      <c r="AH56" s="134">
        <v>6660.043</v>
      </c>
      <c r="AI56" s="134">
        <v>8943.747</v>
      </c>
      <c r="AJ56" s="136">
        <v>10021.767</v>
      </c>
      <c r="AK56" s="136">
        <v>9844.844</v>
      </c>
      <c r="AL56" s="136">
        <v>8941.016</v>
      </c>
      <c r="AM56" s="184">
        <v>11073.167</v>
      </c>
      <c r="AN56" s="183">
        <v>12108.91</v>
      </c>
      <c r="AO56" s="134">
        <v>11231.151</v>
      </c>
      <c r="AP56" s="134">
        <v>10682.502</v>
      </c>
      <c r="AQ56" s="182">
        <v>13217.6910416145</v>
      </c>
      <c r="AR56" s="183">
        <v>14202.4966627416</v>
      </c>
      <c r="AS56" s="134">
        <v>13182.2275407655</v>
      </c>
      <c r="AT56" s="134">
        <v>11517.5322906722</v>
      </c>
      <c r="AU56" s="182">
        <v>14632.627229018</v>
      </c>
      <c r="AV56" s="182">
        <v>14795.9254645818</v>
      </c>
      <c r="AW56" s="134">
        <v>13087.6867909704</v>
      </c>
      <c r="AX56" s="134">
        <v>11530.441246851999</v>
      </c>
      <c r="AY56" s="182">
        <v>13316.8003374328</v>
      </c>
      <c r="AZ56" s="182">
        <v>14938.5797258433</v>
      </c>
      <c r="BA56" s="134">
        <v>13232.8659816866</v>
      </c>
      <c r="BB56" s="134">
        <v>11555.67110354</v>
      </c>
      <c r="BC56" s="182">
        <v>13366.5040971833</v>
      </c>
      <c r="BD56" s="182">
        <v>13841.4820425833</v>
      </c>
      <c r="BE56" s="134">
        <v>12046.840699497201</v>
      </c>
      <c r="BF56" s="134">
        <v>10694.3331135166</v>
      </c>
      <c r="BG56" s="182">
        <v>11915.9367425833</v>
      </c>
      <c r="BH56" s="182">
        <v>12003.725611150001</v>
      </c>
      <c r="BI56" s="134">
        <v>10609.4425682002</v>
      </c>
      <c r="BJ56" s="134">
        <v>9424.656989756471</v>
      </c>
      <c r="BK56" s="134">
        <v>10811.0626707914</v>
      </c>
      <c r="BL56" s="477"/>
      <c r="BM56" s="477"/>
      <c r="BN56" s="477"/>
      <c r="BO56" s="477"/>
    </row>
    <row r="57" spans="1:67" ht="11.25">
      <c r="A57" s="281"/>
      <c r="B57" s="174" t="s">
        <v>104</v>
      </c>
      <c r="C57" s="132" t="s">
        <v>57</v>
      </c>
      <c r="D57" s="133"/>
      <c r="E57" s="134"/>
      <c r="F57" s="134"/>
      <c r="G57" s="135"/>
      <c r="H57" s="133"/>
      <c r="I57" s="134"/>
      <c r="J57" s="134"/>
      <c r="K57" s="135"/>
      <c r="L57" s="133"/>
      <c r="M57" s="134"/>
      <c r="N57" s="134"/>
      <c r="O57" s="135"/>
      <c r="P57" s="133"/>
      <c r="Q57" s="134"/>
      <c r="R57" s="134"/>
      <c r="S57" s="135"/>
      <c r="T57" s="133"/>
      <c r="U57" s="134"/>
      <c r="V57" s="134"/>
      <c r="W57" s="135"/>
      <c r="X57" s="133">
        <v>39.838</v>
      </c>
      <c r="Y57" s="134">
        <v>49.43</v>
      </c>
      <c r="Z57" s="134">
        <v>65.564</v>
      </c>
      <c r="AA57" s="134">
        <v>84.731</v>
      </c>
      <c r="AB57" s="134">
        <v>173.279</v>
      </c>
      <c r="AC57" s="134">
        <v>263.37</v>
      </c>
      <c r="AD57" s="134">
        <v>317.982</v>
      </c>
      <c r="AE57" s="134">
        <v>448.136</v>
      </c>
      <c r="AF57" s="134">
        <v>597.439</v>
      </c>
      <c r="AG57" s="134">
        <v>724.129</v>
      </c>
      <c r="AH57" s="134">
        <v>783.965</v>
      </c>
      <c r="AI57" s="134">
        <v>1073.131</v>
      </c>
      <c r="AJ57" s="134">
        <v>1190.638</v>
      </c>
      <c r="AK57" s="134">
        <v>1286.28</v>
      </c>
      <c r="AL57" s="134">
        <v>1207.477</v>
      </c>
      <c r="AM57" s="182">
        <v>1394.173</v>
      </c>
      <c r="AN57" s="183">
        <v>1483.674</v>
      </c>
      <c r="AO57" s="134">
        <v>1494.436</v>
      </c>
      <c r="AP57" s="134">
        <v>1516.106</v>
      </c>
      <c r="AQ57" s="182">
        <v>1684.56561569213</v>
      </c>
      <c r="AR57" s="183">
        <v>1921.1906874760598</v>
      </c>
      <c r="AS57" s="134">
        <v>1947.8455240932701</v>
      </c>
      <c r="AT57" s="134">
        <v>1683.59092444981</v>
      </c>
      <c r="AU57" s="182">
        <v>2138.37499622984</v>
      </c>
      <c r="AV57" s="182">
        <v>2275.3849519955197</v>
      </c>
      <c r="AW57" s="134">
        <v>2313.7230752476203</v>
      </c>
      <c r="AX57" s="134">
        <v>2212.02443113855</v>
      </c>
      <c r="AY57" s="182">
        <v>2542.63800651803</v>
      </c>
      <c r="AZ57" s="182">
        <v>2541.69720685664</v>
      </c>
      <c r="BA57" s="134">
        <v>2571.40894013668</v>
      </c>
      <c r="BB57" s="134">
        <v>2457.92148719153</v>
      </c>
      <c r="BC57" s="182">
        <v>2564.97067982113</v>
      </c>
      <c r="BD57" s="182">
        <v>2667.6684417123997</v>
      </c>
      <c r="BE57" s="134">
        <v>2636.24133046721</v>
      </c>
      <c r="BF57" s="134">
        <v>2367.84776705427</v>
      </c>
      <c r="BG57" s="182">
        <v>2524.77801956851</v>
      </c>
      <c r="BH57" s="182">
        <v>2421.21200225</v>
      </c>
      <c r="BI57" s="134">
        <v>2286.14402781467</v>
      </c>
      <c r="BJ57" s="134">
        <v>2142.19953761548</v>
      </c>
      <c r="BK57" s="134">
        <v>2253.57888936294</v>
      </c>
      <c r="BL57" s="477"/>
      <c r="BM57" s="477"/>
      <c r="BN57" s="477"/>
      <c r="BO57" s="477"/>
    </row>
    <row r="58" spans="1:67" ht="11.25">
      <c r="A58" s="281"/>
      <c r="B58" s="174" t="s">
        <v>105</v>
      </c>
      <c r="C58" s="132" t="s">
        <v>57</v>
      </c>
      <c r="D58" s="133"/>
      <c r="E58" s="134"/>
      <c r="F58" s="134"/>
      <c r="G58" s="135"/>
      <c r="H58" s="133"/>
      <c r="I58" s="134"/>
      <c r="J58" s="134"/>
      <c r="K58" s="135"/>
      <c r="L58" s="133"/>
      <c r="M58" s="134"/>
      <c r="N58" s="134"/>
      <c r="O58" s="135"/>
      <c r="P58" s="133"/>
      <c r="Q58" s="134"/>
      <c r="R58" s="134"/>
      <c r="S58" s="135"/>
      <c r="T58" s="133"/>
      <c r="U58" s="134"/>
      <c r="V58" s="134"/>
      <c r="W58" s="135"/>
      <c r="X58" s="136">
        <v>49.553</v>
      </c>
      <c r="Y58" s="134">
        <v>71.577</v>
      </c>
      <c r="Z58" s="134">
        <v>84.252</v>
      </c>
      <c r="AA58" s="134">
        <v>118.846</v>
      </c>
      <c r="AB58" s="134">
        <v>140.988</v>
      </c>
      <c r="AC58" s="134">
        <v>182.722</v>
      </c>
      <c r="AD58" s="134">
        <v>184.344</v>
      </c>
      <c r="AE58" s="134">
        <v>234.872</v>
      </c>
      <c r="AF58" s="136">
        <v>294.88</v>
      </c>
      <c r="AG58" s="134">
        <v>339.089</v>
      </c>
      <c r="AH58" s="134">
        <v>371.373</v>
      </c>
      <c r="AI58" s="134">
        <v>473.156</v>
      </c>
      <c r="AJ58" s="136">
        <v>549.127</v>
      </c>
      <c r="AK58" s="134">
        <v>544.876</v>
      </c>
      <c r="AL58" s="134">
        <v>533.318</v>
      </c>
      <c r="AM58" s="164">
        <v>574.035</v>
      </c>
      <c r="AN58" s="183">
        <v>596.535</v>
      </c>
      <c r="AO58" s="134">
        <v>622.521</v>
      </c>
      <c r="AP58" s="134">
        <v>663.038</v>
      </c>
      <c r="AQ58" s="182">
        <v>734.485825692415</v>
      </c>
      <c r="AR58" s="183">
        <v>709.380653436169</v>
      </c>
      <c r="AS58" s="134">
        <v>714.821579945483</v>
      </c>
      <c r="AT58" s="134">
        <v>744.3477311001529</v>
      </c>
      <c r="AU58" s="182">
        <v>811.1701353243931</v>
      </c>
      <c r="AV58" s="182">
        <v>1199.2493645836398</v>
      </c>
      <c r="AW58" s="134">
        <v>2187.88403760583</v>
      </c>
      <c r="AX58" s="134">
        <v>2847.2076638430904</v>
      </c>
      <c r="AY58" s="182">
        <v>3656.19366019073</v>
      </c>
      <c r="AZ58" s="182">
        <v>4271.73429281998</v>
      </c>
      <c r="BA58" s="134">
        <v>4143.5978651271</v>
      </c>
      <c r="BB58" s="134">
        <v>3850.69624465018</v>
      </c>
      <c r="BC58" s="182">
        <v>4142.45167118855</v>
      </c>
      <c r="BD58" s="182">
        <v>3993.72903194117</v>
      </c>
      <c r="BE58" s="134">
        <v>3813.0626383883</v>
      </c>
      <c r="BF58" s="134">
        <v>3386.9696501999</v>
      </c>
      <c r="BG58" s="182">
        <v>3684.26906786294</v>
      </c>
      <c r="BH58" s="182">
        <v>3528.52931171666</v>
      </c>
      <c r="BI58" s="134">
        <v>3431.67600485161</v>
      </c>
      <c r="BJ58" s="134">
        <v>3182.4869015136396</v>
      </c>
      <c r="BK58" s="134">
        <v>3401.3440029327703</v>
      </c>
      <c r="BL58" s="477"/>
      <c r="BM58" s="477"/>
      <c r="BN58" s="477"/>
      <c r="BO58" s="477"/>
    </row>
    <row r="59" spans="1:67" ht="11.25">
      <c r="A59" s="281"/>
      <c r="B59" s="13"/>
      <c r="C59" s="210"/>
      <c r="AY59" s="370"/>
      <c r="AZ59" s="383"/>
      <c r="BA59" s="383"/>
      <c r="BB59" s="383"/>
      <c r="BC59" s="370"/>
      <c r="BD59" s="383"/>
      <c r="BE59" s="383"/>
      <c r="BF59" s="383"/>
      <c r="BG59" s="370"/>
      <c r="BH59" s="383"/>
      <c r="BK59" s="370"/>
      <c r="BL59" s="383"/>
      <c r="BO59" s="368"/>
    </row>
    <row r="60" spans="1:67" ht="12" thickBot="1">
      <c r="A60" s="281"/>
      <c r="B60" s="13"/>
      <c r="C60" s="14"/>
      <c r="D60" s="41"/>
      <c r="E60" s="42"/>
      <c r="F60" s="42"/>
      <c r="G60" s="39"/>
      <c r="H60" s="41"/>
      <c r="I60" s="42"/>
      <c r="J60" s="42"/>
      <c r="K60" s="39"/>
      <c r="L60" s="41"/>
      <c r="M60" s="42"/>
      <c r="N60" s="42"/>
      <c r="O60" s="39"/>
      <c r="P60" s="41"/>
      <c r="Q60" s="42"/>
      <c r="R60" s="42"/>
      <c r="S60" s="39"/>
      <c r="T60" s="41"/>
      <c r="U60" s="42"/>
      <c r="V60" s="42"/>
      <c r="W60" s="39"/>
      <c r="X60" s="42"/>
      <c r="Y60" s="42"/>
      <c r="Z60" s="42"/>
      <c r="AA60" s="39"/>
      <c r="AB60" s="42"/>
      <c r="AC60" s="42"/>
      <c r="AD60" s="42"/>
      <c r="AE60" s="43"/>
      <c r="AF60" s="44"/>
      <c r="AG60" s="45"/>
      <c r="AH60" s="45"/>
      <c r="AI60" s="46"/>
      <c r="AJ60" s="44"/>
      <c r="AK60" s="45"/>
      <c r="AL60" s="45"/>
      <c r="AM60" s="45"/>
      <c r="AN60" s="47"/>
      <c r="AO60" s="45"/>
      <c r="AP60" s="45"/>
      <c r="AQ60" s="40"/>
      <c r="AR60" s="47"/>
      <c r="AS60" s="45"/>
      <c r="AT60" s="45"/>
      <c r="AU60" s="40"/>
      <c r="AV60" s="45"/>
      <c r="AW60" s="45"/>
      <c r="AX60" s="45"/>
      <c r="AY60" s="372"/>
      <c r="AZ60" s="45"/>
      <c r="BA60" s="45"/>
      <c r="BB60" s="45"/>
      <c r="BC60" s="372"/>
      <c r="BD60" s="45"/>
      <c r="BE60" s="45"/>
      <c r="BF60" s="45"/>
      <c r="BG60" s="372"/>
      <c r="BH60" s="45"/>
      <c r="BI60" s="45"/>
      <c r="BJ60" s="45"/>
      <c r="BK60" s="372"/>
      <c r="BL60" s="45"/>
      <c r="BM60" s="45"/>
      <c r="BN60" s="45"/>
      <c r="BO60" s="372"/>
    </row>
    <row r="61" spans="1:67" ht="12" thickBot="1">
      <c r="A61" s="286" t="s">
        <v>67</v>
      </c>
      <c r="B61" s="125"/>
      <c r="C61" s="126"/>
      <c r="D61" s="127"/>
      <c r="E61" s="128"/>
      <c r="F61" s="128"/>
      <c r="G61" s="129"/>
      <c r="H61" s="127"/>
      <c r="I61" s="128"/>
      <c r="J61" s="128"/>
      <c r="K61" s="129"/>
      <c r="L61" s="127"/>
      <c r="M61" s="128"/>
      <c r="N61" s="128"/>
      <c r="O61" s="129"/>
      <c r="P61" s="127"/>
      <c r="Q61" s="128"/>
      <c r="R61" s="128"/>
      <c r="S61" s="129"/>
      <c r="T61" s="127"/>
      <c r="U61" s="128"/>
      <c r="V61" s="128"/>
      <c r="W61" s="129"/>
      <c r="X61" s="128"/>
      <c r="Y61" s="128"/>
      <c r="Z61" s="128"/>
      <c r="AA61" s="129"/>
      <c r="AB61" s="128"/>
      <c r="AC61" s="128"/>
      <c r="AD61" s="128"/>
      <c r="AE61" s="129"/>
      <c r="AF61" s="128"/>
      <c r="AG61" s="128"/>
      <c r="AH61" s="128"/>
      <c r="AI61" s="129"/>
      <c r="AJ61" s="128"/>
      <c r="AK61" s="128"/>
      <c r="AL61" s="128"/>
      <c r="AM61" s="128"/>
      <c r="AN61" s="130"/>
      <c r="AO61" s="128"/>
      <c r="AP61" s="128"/>
      <c r="AQ61" s="131"/>
      <c r="AR61" s="130"/>
      <c r="AS61" s="128"/>
      <c r="AT61" s="128"/>
      <c r="AU61" s="131"/>
      <c r="AV61" s="128"/>
      <c r="AW61" s="128"/>
      <c r="AX61" s="128"/>
      <c r="AY61" s="369"/>
      <c r="AZ61" s="128"/>
      <c r="BA61" s="128"/>
      <c r="BB61" s="128"/>
      <c r="BC61" s="369"/>
      <c r="BD61" s="128"/>
      <c r="BE61" s="128"/>
      <c r="BF61" s="128"/>
      <c r="BG61" s="369"/>
      <c r="BH61" s="128"/>
      <c r="BI61" s="128"/>
      <c r="BJ61" s="128"/>
      <c r="BK61" s="369"/>
      <c r="BL61" s="128"/>
      <c r="BM61" s="128"/>
      <c r="BN61" s="128"/>
      <c r="BO61" s="369"/>
    </row>
    <row r="62" spans="1:67" ht="11.25">
      <c r="A62" s="281"/>
      <c r="B62" s="13"/>
      <c r="C62" s="14"/>
      <c r="D62" s="33"/>
      <c r="E62" s="29"/>
      <c r="F62" s="29"/>
      <c r="G62" s="28"/>
      <c r="H62" s="33"/>
      <c r="I62" s="29"/>
      <c r="J62" s="29"/>
      <c r="K62" s="28"/>
      <c r="L62" s="33"/>
      <c r="M62" s="29"/>
      <c r="N62" s="29"/>
      <c r="O62" s="28"/>
      <c r="P62" s="33"/>
      <c r="Q62" s="29"/>
      <c r="R62" s="29"/>
      <c r="S62" s="28"/>
      <c r="T62" s="33"/>
      <c r="U62" s="29"/>
      <c r="V62" s="29"/>
      <c r="W62" s="28"/>
      <c r="X62" s="29"/>
      <c r="Y62" s="29"/>
      <c r="Z62" s="29"/>
      <c r="AA62" s="28"/>
      <c r="AB62" s="15"/>
      <c r="AC62" s="15"/>
      <c r="AD62" s="15"/>
      <c r="AE62" s="15"/>
      <c r="AF62" s="29"/>
      <c r="AG62" s="29"/>
      <c r="AH62" s="29"/>
      <c r="AI62" s="28"/>
      <c r="AJ62" s="29"/>
      <c r="AK62" s="29"/>
      <c r="AL62" s="29"/>
      <c r="AM62" s="29"/>
      <c r="AN62" s="48" t="s">
        <v>56</v>
      </c>
      <c r="AO62" s="48" t="s">
        <v>56</v>
      </c>
      <c r="AP62" s="29"/>
      <c r="AQ62" s="31"/>
      <c r="AR62" s="30"/>
      <c r="AS62" s="29"/>
      <c r="AT62" s="29"/>
      <c r="AU62" s="31"/>
      <c r="AV62" s="29"/>
      <c r="AW62" s="29"/>
      <c r="AX62" s="29"/>
      <c r="AY62" s="31"/>
      <c r="AZ62" s="37"/>
      <c r="BA62" s="29"/>
      <c r="BB62" s="29"/>
      <c r="BC62" s="31"/>
      <c r="BD62" s="37"/>
      <c r="BE62" s="29"/>
      <c r="BF62" s="29"/>
      <c r="BG62" s="31"/>
      <c r="BH62" s="37"/>
      <c r="BI62" s="29"/>
      <c r="BJ62" s="29"/>
      <c r="BK62" s="31"/>
      <c r="BL62" s="37"/>
      <c r="BM62" s="29"/>
      <c r="BN62" s="29"/>
      <c r="BO62" s="31"/>
    </row>
    <row r="63" spans="1:67" ht="11.25">
      <c r="A63" s="287" t="s">
        <v>126</v>
      </c>
      <c r="B63" s="378" t="s">
        <v>155</v>
      </c>
      <c r="C63" s="418" t="s">
        <v>54</v>
      </c>
      <c r="D63" s="97"/>
      <c r="E63" s="97"/>
      <c r="F63" s="97"/>
      <c r="G63" s="98"/>
      <c r="H63" s="96"/>
      <c r="I63" s="97"/>
      <c r="J63" s="97"/>
      <c r="K63" s="98"/>
      <c r="L63" s="96"/>
      <c r="M63" s="97"/>
      <c r="N63" s="97"/>
      <c r="O63" s="98"/>
      <c r="P63" s="96"/>
      <c r="Q63" s="97"/>
      <c r="R63" s="97"/>
      <c r="S63" s="98"/>
      <c r="T63" s="96"/>
      <c r="U63" s="97"/>
      <c r="V63" s="97"/>
      <c r="W63" s="98"/>
      <c r="X63" s="99"/>
      <c r="Y63" s="97"/>
      <c r="Z63" s="97"/>
      <c r="AA63" s="97"/>
      <c r="AB63" s="97"/>
      <c r="AC63" s="97"/>
      <c r="AD63" s="97"/>
      <c r="AE63" s="97"/>
      <c r="AF63" s="99"/>
      <c r="AG63" s="97"/>
      <c r="AH63" s="97"/>
      <c r="AI63" s="97"/>
      <c r="AJ63" s="97">
        <v>0.386275</v>
      </c>
      <c r="AK63" s="97">
        <v>0.455611</v>
      </c>
      <c r="AL63" s="97">
        <v>0.511631</v>
      </c>
      <c r="AM63" s="100">
        <v>0.899239</v>
      </c>
      <c r="AN63" s="101">
        <v>0.96678</v>
      </c>
      <c r="AO63" s="97">
        <v>1.128905</v>
      </c>
      <c r="AP63" s="97">
        <v>1.35996</v>
      </c>
      <c r="AQ63" s="102">
        <v>1.547837</v>
      </c>
      <c r="AR63" s="101">
        <v>1.767571</v>
      </c>
      <c r="AS63" s="97">
        <v>2.045565</v>
      </c>
      <c r="AT63" s="97">
        <v>2.257027</v>
      </c>
      <c r="AU63" s="102">
        <v>2.625782</v>
      </c>
      <c r="AV63" s="102">
        <v>2.84124</v>
      </c>
      <c r="AW63" s="97">
        <v>3.017848</v>
      </c>
      <c r="AX63" s="97">
        <v>3.1525749999999997</v>
      </c>
      <c r="AY63" s="97">
        <v>3.360654</v>
      </c>
      <c r="AZ63" s="97">
        <v>3.534888</v>
      </c>
      <c r="BA63" s="97">
        <v>3.913942</v>
      </c>
      <c r="BB63" s="97">
        <v>4.38889</v>
      </c>
      <c r="BC63" s="97">
        <v>4.678977</v>
      </c>
      <c r="BD63" s="97">
        <v>5.315982999999999</v>
      </c>
      <c r="BE63" s="97">
        <v>6.091406999999999</v>
      </c>
      <c r="BF63" s="97">
        <v>6.49326</v>
      </c>
      <c r="BG63" s="97">
        <v>6.890279</v>
      </c>
      <c r="BH63" s="97">
        <v>7.265417</v>
      </c>
      <c r="BI63" s="97">
        <v>7.6090979999999995</v>
      </c>
      <c r="BJ63" s="97">
        <v>7.921855</v>
      </c>
      <c r="BK63" s="97">
        <v>8.256810000000002</v>
      </c>
      <c r="BL63" s="97">
        <v>8.742272999999999</v>
      </c>
      <c r="BM63" s="97">
        <v>9.174294</v>
      </c>
      <c r="BN63" s="97"/>
      <c r="BO63" s="97"/>
    </row>
    <row r="64" spans="1:67" ht="7.5" customHeight="1">
      <c r="A64" s="281"/>
      <c r="B64" s="281"/>
      <c r="C64" s="14"/>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415"/>
      <c r="BN64" s="415"/>
      <c r="BO64" s="415"/>
    </row>
    <row r="65" spans="1:67" ht="11.25">
      <c r="A65" s="1"/>
      <c r="B65" s="378" t="s">
        <v>210</v>
      </c>
      <c r="C65" s="418" t="s">
        <v>54</v>
      </c>
      <c r="D65" s="97">
        <v>13.8943</v>
      </c>
      <c r="E65" s="97">
        <v>14.651</v>
      </c>
      <c r="F65" s="97">
        <v>15.3157</v>
      </c>
      <c r="G65" s="98">
        <v>16.356764</v>
      </c>
      <c r="H65" s="96">
        <v>16.733593</v>
      </c>
      <c r="I65" s="97">
        <v>17.265431</v>
      </c>
      <c r="J65" s="97">
        <v>17.791149</v>
      </c>
      <c r="K65" s="98">
        <v>18.923303</v>
      </c>
      <c r="L65" s="96">
        <v>19.3327</v>
      </c>
      <c r="M65" s="97">
        <v>19.789934</v>
      </c>
      <c r="N65" s="97">
        <v>20.55821</v>
      </c>
      <c r="O65" s="98">
        <v>21.485188</v>
      </c>
      <c r="P65" s="96">
        <v>22.007745</v>
      </c>
      <c r="Q65" s="97">
        <v>22.530119</v>
      </c>
      <c r="R65" s="97">
        <v>23.386925</v>
      </c>
      <c r="S65" s="98">
        <v>24.536549</v>
      </c>
      <c r="T65" s="96">
        <v>25.007843</v>
      </c>
      <c r="U65" s="97">
        <v>25.583575</v>
      </c>
      <c r="V65" s="97">
        <v>26.333274</v>
      </c>
      <c r="W65" s="98">
        <v>27.41954</v>
      </c>
      <c r="X65" s="99">
        <v>27.870636</v>
      </c>
      <c r="Y65" s="97">
        <v>28.551611</v>
      </c>
      <c r="Z65" s="97">
        <v>29.340618</v>
      </c>
      <c r="AA65" s="97">
        <v>30.515147</v>
      </c>
      <c r="AB65" s="97">
        <v>31.027223</v>
      </c>
      <c r="AC65" s="97">
        <v>31.688124</v>
      </c>
      <c r="AD65" s="97">
        <v>32.51</v>
      </c>
      <c r="AE65" s="97">
        <v>33.572</v>
      </c>
      <c r="AF65" s="99">
        <v>34.027</v>
      </c>
      <c r="AG65" s="97">
        <v>34.572</v>
      </c>
      <c r="AH65" s="97">
        <v>35.302</v>
      </c>
      <c r="AI65" s="97">
        <v>36.298</v>
      </c>
      <c r="AJ65" s="99">
        <v>36.456378</v>
      </c>
      <c r="AK65" s="97">
        <v>37.022866</v>
      </c>
      <c r="AL65" s="97">
        <v>37.737712</v>
      </c>
      <c r="AM65" s="100">
        <v>38.346340999999995</v>
      </c>
      <c r="AN65" s="101">
        <v>38.853637</v>
      </c>
      <c r="AO65" s="97">
        <v>39.431433999999996</v>
      </c>
      <c r="AP65" s="97">
        <v>40.122561999999995</v>
      </c>
      <c r="AQ65" s="102">
        <v>41.183194468749996</v>
      </c>
      <c r="AR65" s="101">
        <v>41.585597</v>
      </c>
      <c r="AS65" s="97">
        <v>42.152119</v>
      </c>
      <c r="AT65" s="97">
        <v>42.897229</v>
      </c>
      <c r="AU65" s="102">
        <v>43.777347</v>
      </c>
      <c r="AV65" s="102">
        <v>43.968695</v>
      </c>
      <c r="AW65" s="97">
        <v>44.3187</v>
      </c>
      <c r="AX65" s="97">
        <v>44.949831</v>
      </c>
      <c r="AY65" s="102">
        <v>45.650062000000005</v>
      </c>
      <c r="AZ65" s="97">
        <v>47.109021</v>
      </c>
      <c r="BA65" s="97">
        <v>48.160604000000006</v>
      </c>
      <c r="BB65" s="97">
        <v>49.04857</v>
      </c>
      <c r="BC65" s="97">
        <v>50.194495</v>
      </c>
      <c r="BD65" s="97">
        <v>51.033837999999996</v>
      </c>
      <c r="BE65" s="97">
        <v>52.04693199999999</v>
      </c>
      <c r="BF65" s="97">
        <v>53.121055999999996</v>
      </c>
      <c r="BG65" s="97">
        <v>54.244355000000006</v>
      </c>
      <c r="BH65" s="97">
        <v>54.951190999999994</v>
      </c>
      <c r="BI65" s="97">
        <v>55.594352</v>
      </c>
      <c r="BJ65" s="97">
        <v>56.310207000000005</v>
      </c>
      <c r="BK65" s="97">
        <v>57.15767099999999</v>
      </c>
      <c r="BL65" s="97">
        <v>57.559718</v>
      </c>
      <c r="BM65" s="97">
        <v>57.935331000000005</v>
      </c>
      <c r="BN65" s="97"/>
      <c r="BO65" s="97"/>
    </row>
    <row r="66" spans="1:67" ht="11.25">
      <c r="A66" s="281"/>
      <c r="B66" s="378" t="s">
        <v>156</v>
      </c>
      <c r="C66" s="95" t="s">
        <v>54</v>
      </c>
      <c r="D66" s="96">
        <v>8.7513</v>
      </c>
      <c r="E66" s="97">
        <v>9.6442</v>
      </c>
      <c r="F66" s="97">
        <v>10.8828</v>
      </c>
      <c r="G66" s="98">
        <v>13.257</v>
      </c>
      <c r="H66" s="96">
        <v>14.523915</v>
      </c>
      <c r="I66" s="97">
        <v>15.926386</v>
      </c>
      <c r="J66" s="97">
        <v>16.856321</v>
      </c>
      <c r="K66" s="98">
        <v>18.103003</v>
      </c>
      <c r="L66" s="96">
        <v>17.989894</v>
      </c>
      <c r="M66" s="97">
        <v>17.915067</v>
      </c>
      <c r="N66" s="97">
        <v>17.239136</v>
      </c>
      <c r="O66" s="98">
        <v>17.107589</v>
      </c>
      <c r="P66" s="96">
        <v>16.863867</v>
      </c>
      <c r="Q66" s="97">
        <v>16.848489</v>
      </c>
      <c r="R66" s="97">
        <v>16.738533</v>
      </c>
      <c r="S66" s="98">
        <v>17.147049</v>
      </c>
      <c r="T66" s="96">
        <v>16.916583</v>
      </c>
      <c r="U66" s="97">
        <v>16.660277</v>
      </c>
      <c r="V66" s="97">
        <v>16.534502</v>
      </c>
      <c r="W66" s="98">
        <v>17.124419</v>
      </c>
      <c r="X66" s="99">
        <v>17.060929</v>
      </c>
      <c r="Y66" s="97">
        <v>16.843255</v>
      </c>
      <c r="Z66" s="97">
        <v>16.749413</v>
      </c>
      <c r="AA66" s="97">
        <v>17.582729</v>
      </c>
      <c r="AB66" s="97">
        <v>17.564824</v>
      </c>
      <c r="AC66" s="97">
        <v>17.393144</v>
      </c>
      <c r="AD66" s="97">
        <v>17.316</v>
      </c>
      <c r="AE66" s="97">
        <v>18.09</v>
      </c>
      <c r="AF66" s="99">
        <v>18.021</v>
      </c>
      <c r="AG66" s="97">
        <v>18.012</v>
      </c>
      <c r="AH66" s="97">
        <v>17.878</v>
      </c>
      <c r="AI66" s="97">
        <v>19.051</v>
      </c>
      <c r="AJ66" s="99">
        <v>18.90079</v>
      </c>
      <c r="AK66" s="97">
        <v>18.566518</v>
      </c>
      <c r="AL66" s="97">
        <v>18.143088</v>
      </c>
      <c r="AM66" s="100">
        <v>18.733958</v>
      </c>
      <c r="AN66" s="101">
        <v>18.3936</v>
      </c>
      <c r="AO66" s="97">
        <v>18.621389999999998</v>
      </c>
      <c r="AP66" s="97">
        <v>18.178518</v>
      </c>
      <c r="AQ66" s="102">
        <v>18.80533125</v>
      </c>
      <c r="AR66" s="101">
        <v>18.16630875</v>
      </c>
      <c r="AS66" s="97">
        <v>17.86687675</v>
      </c>
      <c r="AT66" s="97">
        <v>17.81693475</v>
      </c>
      <c r="AU66" s="102">
        <v>18.625944999999998</v>
      </c>
      <c r="AV66" s="102">
        <v>18.664809</v>
      </c>
      <c r="AW66" s="97">
        <v>18.583343</v>
      </c>
      <c r="AX66" s="97">
        <v>18.8974</v>
      </c>
      <c r="AY66" s="102">
        <v>19.556834</v>
      </c>
      <c r="AZ66" s="102">
        <v>18.827606</v>
      </c>
      <c r="BA66" s="97">
        <v>18.383609</v>
      </c>
      <c r="BB66" s="97">
        <v>18.471682</v>
      </c>
      <c r="BC66" s="97">
        <v>18.241165000000002</v>
      </c>
      <c r="BD66" s="102">
        <v>17.316501000000002</v>
      </c>
      <c r="BE66" s="97">
        <v>16.636114999999997</v>
      </c>
      <c r="BF66" s="97">
        <v>15.931282</v>
      </c>
      <c r="BG66" s="102">
        <v>15.664881</v>
      </c>
      <c r="BH66" s="102">
        <v>15.299403449813001</v>
      </c>
      <c r="BI66" s="97">
        <v>15.074384</v>
      </c>
      <c r="BJ66" s="97">
        <v>15.046827</v>
      </c>
      <c r="BK66" s="102">
        <v>14.514740999999999</v>
      </c>
      <c r="BL66" s="102">
        <v>13.747807</v>
      </c>
      <c r="BM66" s="97">
        <v>13.180527</v>
      </c>
      <c r="BN66" s="97"/>
      <c r="BO66" s="102"/>
    </row>
    <row r="67" spans="1:67" ht="11.25">
      <c r="A67" s="281"/>
      <c r="B67" s="446" t="s">
        <v>194</v>
      </c>
      <c r="C67" s="449" t="s">
        <v>54</v>
      </c>
      <c r="D67" s="99"/>
      <c r="E67" s="97"/>
      <c r="F67" s="97"/>
      <c r="G67" s="98"/>
      <c r="H67" s="99"/>
      <c r="I67" s="97"/>
      <c r="J67" s="97"/>
      <c r="K67" s="100">
        <v>16.54</v>
      </c>
      <c r="L67" s="99">
        <v>16.989017</v>
      </c>
      <c r="M67" s="97">
        <v>16.878978</v>
      </c>
      <c r="N67" s="97">
        <v>16.411262</v>
      </c>
      <c r="O67" s="100">
        <v>16.41567</v>
      </c>
      <c r="P67" s="99">
        <v>16.084044</v>
      </c>
      <c r="Q67" s="97">
        <v>16.098605</v>
      </c>
      <c r="R67" s="97">
        <v>16.107363</v>
      </c>
      <c r="S67" s="100">
        <v>16.461854</v>
      </c>
      <c r="T67" s="99">
        <v>16.328741</v>
      </c>
      <c r="U67" s="97">
        <v>16.027076</v>
      </c>
      <c r="V67" s="97">
        <v>15.92334</v>
      </c>
      <c r="W67" s="100">
        <v>16.411204</v>
      </c>
      <c r="X67" s="99">
        <v>16.340187</v>
      </c>
      <c r="Y67" s="97">
        <v>16.088122</v>
      </c>
      <c r="Z67" s="97">
        <v>15.979851</v>
      </c>
      <c r="AA67" s="97">
        <v>16.714439</v>
      </c>
      <c r="AB67" s="97">
        <v>16.702796</v>
      </c>
      <c r="AC67" s="97">
        <v>16.530526</v>
      </c>
      <c r="AD67" s="97">
        <v>16.38472</v>
      </c>
      <c r="AE67" s="97">
        <v>17.185343</v>
      </c>
      <c r="AF67" s="99">
        <v>16.937068</v>
      </c>
      <c r="AG67" s="97">
        <v>17.026483</v>
      </c>
      <c r="AH67" s="97">
        <v>16.835235</v>
      </c>
      <c r="AI67" s="97">
        <v>17.776414</v>
      </c>
      <c r="AJ67" s="99">
        <v>17.55635</v>
      </c>
      <c r="AK67" s="97">
        <v>17.07029</v>
      </c>
      <c r="AL67" s="97">
        <v>16.796671</v>
      </c>
      <c r="AM67" s="100">
        <v>16.999314</v>
      </c>
      <c r="AN67" s="99">
        <v>16.816366000000002</v>
      </c>
      <c r="AO67" s="97">
        <v>16.582164000000002</v>
      </c>
      <c r="AP67" s="97">
        <v>16.591604</v>
      </c>
      <c r="AQ67" s="100">
        <v>16.8961038095703</v>
      </c>
      <c r="AR67" s="99">
        <v>16.4539024823</v>
      </c>
      <c r="AS67" s="97">
        <v>16.2008690962</v>
      </c>
      <c r="AT67" s="97">
        <v>16.1755452296734</v>
      </c>
      <c r="AU67" s="100">
        <v>16.7456204365234</v>
      </c>
      <c r="AV67" s="100">
        <v>16.568213022504597</v>
      </c>
      <c r="AW67" s="97">
        <v>16.4843954285064</v>
      </c>
      <c r="AX67" s="97">
        <v>16.7943531774</v>
      </c>
      <c r="AY67" s="100">
        <v>17.3036271279</v>
      </c>
      <c r="AZ67" s="100">
        <v>16.407123036</v>
      </c>
      <c r="BA67" s="97">
        <v>15.793951497099998</v>
      </c>
      <c r="BB67" s="97">
        <v>15.530137999999999</v>
      </c>
      <c r="BC67" s="97">
        <v>15.47301801</v>
      </c>
      <c r="BD67" s="100">
        <v>14.525401</v>
      </c>
      <c r="BE67" s="97">
        <v>13.800380999999998</v>
      </c>
      <c r="BF67" s="97">
        <v>13.092130000000001</v>
      </c>
      <c r="BG67" s="100">
        <v>12.772084</v>
      </c>
      <c r="BH67" s="100">
        <v>12.031242569474898</v>
      </c>
      <c r="BI67" s="97">
        <v>11.94982782584006</v>
      </c>
      <c r="BJ67" s="97">
        <v>11.917760000000001</v>
      </c>
      <c r="BK67" s="100">
        <v>11.427667</v>
      </c>
      <c r="BL67" s="100">
        <v>10.925681</v>
      </c>
      <c r="BM67" s="97">
        <v>10.8337</v>
      </c>
      <c r="BN67" s="97"/>
      <c r="BO67" s="100"/>
    </row>
    <row r="68" spans="1:67" ht="11.25">
      <c r="A68" s="281"/>
      <c r="B68" s="416" t="s">
        <v>187</v>
      </c>
      <c r="C68" s="95" t="s">
        <v>54</v>
      </c>
      <c r="D68" s="417">
        <f aca="true" t="shared" si="3" ref="D68:AI68">D65+D66</f>
        <v>22.6456</v>
      </c>
      <c r="E68" s="417">
        <f t="shared" si="3"/>
        <v>24.2952</v>
      </c>
      <c r="F68" s="417">
        <f t="shared" si="3"/>
        <v>26.1985</v>
      </c>
      <c r="G68" s="417">
        <f t="shared" si="3"/>
        <v>29.613763999999996</v>
      </c>
      <c r="H68" s="417">
        <f t="shared" si="3"/>
        <v>31.257508</v>
      </c>
      <c r="I68" s="417">
        <f t="shared" si="3"/>
        <v>33.191817</v>
      </c>
      <c r="J68" s="417">
        <f t="shared" si="3"/>
        <v>34.64747</v>
      </c>
      <c r="K68" s="417">
        <f t="shared" si="3"/>
        <v>37.026306000000005</v>
      </c>
      <c r="L68" s="417">
        <f t="shared" si="3"/>
        <v>37.322593999999995</v>
      </c>
      <c r="M68" s="417">
        <f t="shared" si="3"/>
        <v>37.705000999999996</v>
      </c>
      <c r="N68" s="417">
        <f t="shared" si="3"/>
        <v>37.797346</v>
      </c>
      <c r="O68" s="417">
        <f t="shared" si="3"/>
        <v>38.592777</v>
      </c>
      <c r="P68" s="417">
        <f t="shared" si="3"/>
        <v>38.871612</v>
      </c>
      <c r="Q68" s="417">
        <f t="shared" si="3"/>
        <v>39.378608</v>
      </c>
      <c r="R68" s="417">
        <f t="shared" si="3"/>
        <v>40.125458</v>
      </c>
      <c r="S68" s="417">
        <f t="shared" si="3"/>
        <v>41.683598</v>
      </c>
      <c r="T68" s="417">
        <f t="shared" si="3"/>
        <v>41.924426</v>
      </c>
      <c r="U68" s="417">
        <f t="shared" si="3"/>
        <v>42.243852000000004</v>
      </c>
      <c r="V68" s="417">
        <f t="shared" si="3"/>
        <v>42.867776</v>
      </c>
      <c r="W68" s="417">
        <f t="shared" si="3"/>
        <v>44.543959</v>
      </c>
      <c r="X68" s="417">
        <f t="shared" si="3"/>
        <v>44.931565000000006</v>
      </c>
      <c r="Y68" s="417">
        <f t="shared" si="3"/>
        <v>45.394866</v>
      </c>
      <c r="Z68" s="417">
        <f t="shared" si="3"/>
        <v>46.090030999999996</v>
      </c>
      <c r="AA68" s="417">
        <f t="shared" si="3"/>
        <v>48.097876</v>
      </c>
      <c r="AB68" s="417">
        <f t="shared" si="3"/>
        <v>48.592047</v>
      </c>
      <c r="AC68" s="417">
        <f t="shared" si="3"/>
        <v>49.081267999999994</v>
      </c>
      <c r="AD68" s="417">
        <f t="shared" si="3"/>
        <v>49.82599999999999</v>
      </c>
      <c r="AE68" s="417">
        <f t="shared" si="3"/>
        <v>51.662000000000006</v>
      </c>
      <c r="AF68" s="417">
        <f t="shared" si="3"/>
        <v>52.048</v>
      </c>
      <c r="AG68" s="417">
        <f t="shared" si="3"/>
        <v>52.584</v>
      </c>
      <c r="AH68" s="417">
        <f t="shared" si="3"/>
        <v>53.18</v>
      </c>
      <c r="AI68" s="417">
        <f t="shared" si="3"/>
        <v>55.349000000000004</v>
      </c>
      <c r="AJ68" s="417">
        <f aca="true" t="shared" si="4" ref="AJ68:BC68">AJ65+AJ66</f>
        <v>55.357168</v>
      </c>
      <c r="AK68" s="417">
        <f t="shared" si="4"/>
        <v>55.589383999999995</v>
      </c>
      <c r="AL68" s="417">
        <f t="shared" si="4"/>
        <v>55.8808</v>
      </c>
      <c r="AM68" s="417">
        <f t="shared" si="4"/>
        <v>57.080299</v>
      </c>
      <c r="AN68" s="417">
        <f t="shared" si="4"/>
        <v>57.247237</v>
      </c>
      <c r="AO68" s="417">
        <f t="shared" si="4"/>
        <v>58.052823999999994</v>
      </c>
      <c r="AP68" s="417">
        <f t="shared" si="4"/>
        <v>58.30108</v>
      </c>
      <c r="AQ68" s="417">
        <f t="shared" si="4"/>
        <v>59.98852571875</v>
      </c>
      <c r="AR68" s="417">
        <f t="shared" si="4"/>
        <v>59.75190575</v>
      </c>
      <c r="AS68" s="417">
        <f t="shared" si="4"/>
        <v>60.01899575</v>
      </c>
      <c r="AT68" s="417">
        <f t="shared" si="4"/>
        <v>60.714163750000004</v>
      </c>
      <c r="AU68" s="417">
        <f t="shared" si="4"/>
        <v>62.40329199999999</v>
      </c>
      <c r="AV68" s="417">
        <f t="shared" si="4"/>
        <v>62.633504</v>
      </c>
      <c r="AW68" s="417">
        <f t="shared" si="4"/>
        <v>62.902043</v>
      </c>
      <c r="AX68" s="417">
        <f t="shared" si="4"/>
        <v>63.84723100000001</v>
      </c>
      <c r="AY68" s="417">
        <f t="shared" si="4"/>
        <v>65.206896</v>
      </c>
      <c r="AZ68" s="417">
        <f t="shared" si="4"/>
        <v>65.936627</v>
      </c>
      <c r="BA68" s="417">
        <f t="shared" si="4"/>
        <v>66.54421300000001</v>
      </c>
      <c r="BB68" s="417">
        <f t="shared" si="4"/>
        <v>67.520252</v>
      </c>
      <c r="BC68" s="417">
        <f t="shared" si="4"/>
        <v>68.43566000000001</v>
      </c>
      <c r="BD68" s="417">
        <v>68.35033899999999</v>
      </c>
      <c r="BE68" s="417">
        <v>68.68304699999999</v>
      </c>
      <c r="BF68" s="417">
        <v>69.05233799999999</v>
      </c>
      <c r="BG68" s="417">
        <v>69.909236</v>
      </c>
      <c r="BH68" s="417">
        <v>70.250594449813</v>
      </c>
      <c r="BI68" s="417">
        <v>70.668736</v>
      </c>
      <c r="BJ68" s="417">
        <v>71.357034</v>
      </c>
      <c r="BK68" s="417">
        <v>71.672412</v>
      </c>
      <c r="BL68" s="417">
        <v>71.307525</v>
      </c>
      <c r="BM68" s="417">
        <v>71.115858</v>
      </c>
      <c r="BN68" s="417"/>
      <c r="BO68" s="417"/>
    </row>
    <row r="69" spans="1:67" ht="6.75" customHeight="1">
      <c r="A69" s="281"/>
      <c r="B69" s="281"/>
      <c r="C69" s="14"/>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2:67" ht="11.25">
      <c r="B70" s="249" t="s">
        <v>171</v>
      </c>
      <c r="C70" s="419" t="s">
        <v>54</v>
      </c>
      <c r="D70" s="248">
        <v>22.6456</v>
      </c>
      <c r="E70" s="248">
        <v>24.2952</v>
      </c>
      <c r="F70" s="248">
        <v>26.1985</v>
      </c>
      <c r="G70" s="248">
        <v>29.613764</v>
      </c>
      <c r="H70" s="248">
        <v>31.257508</v>
      </c>
      <c r="I70" s="248">
        <v>33.191817</v>
      </c>
      <c r="J70" s="248">
        <v>34.64747</v>
      </c>
      <c r="K70" s="248">
        <v>37.028266</v>
      </c>
      <c r="L70" s="248">
        <v>37.322594</v>
      </c>
      <c r="M70" s="248">
        <v>37.705001</v>
      </c>
      <c r="N70" s="248">
        <v>37.797346</v>
      </c>
      <c r="O70" s="248">
        <v>38.592777</v>
      </c>
      <c r="P70" s="248">
        <v>38.871612</v>
      </c>
      <c r="Q70" s="248">
        <v>39.378608</v>
      </c>
      <c r="R70" s="248">
        <v>40.125458</v>
      </c>
      <c r="S70" s="248">
        <v>41.683598</v>
      </c>
      <c r="T70" s="248">
        <v>41.924426</v>
      </c>
      <c r="U70" s="248">
        <v>42.243852</v>
      </c>
      <c r="V70" s="248">
        <v>42.867776</v>
      </c>
      <c r="W70" s="248">
        <v>44.543959</v>
      </c>
      <c r="X70" s="248">
        <v>44.931565</v>
      </c>
      <c r="Y70" s="248">
        <v>45.394866</v>
      </c>
      <c r="Z70" s="248">
        <v>46.090031</v>
      </c>
      <c r="AA70" s="248">
        <v>48.097876</v>
      </c>
      <c r="AB70" s="248">
        <v>48.592047</v>
      </c>
      <c r="AC70" s="248">
        <v>49.081268</v>
      </c>
      <c r="AD70" s="248">
        <v>49.827</v>
      </c>
      <c r="AE70" s="248">
        <v>51.662</v>
      </c>
      <c r="AF70" s="248">
        <v>52.048</v>
      </c>
      <c r="AG70" s="248">
        <v>52.585</v>
      </c>
      <c r="AH70" s="248">
        <v>53.179</v>
      </c>
      <c r="AI70" s="248">
        <v>55.349</v>
      </c>
      <c r="AJ70" s="248">
        <v>55.743258</v>
      </c>
      <c r="AK70" s="248">
        <v>56.045</v>
      </c>
      <c r="AL70" s="248">
        <v>56.392</v>
      </c>
      <c r="AM70" s="248">
        <v>57.98</v>
      </c>
      <c r="AN70" s="248">
        <v>58.214</v>
      </c>
      <c r="AO70" s="248">
        <v>59.182</v>
      </c>
      <c r="AP70" s="248">
        <v>59.661</v>
      </c>
      <c r="AQ70" s="248">
        <f>AQ65+AQ66</f>
        <v>59.98852571875</v>
      </c>
      <c r="AR70" s="248">
        <v>61.519477</v>
      </c>
      <c r="AS70" s="248">
        <v>62.064561000000005</v>
      </c>
      <c r="AT70" s="248">
        <v>62.971191</v>
      </c>
      <c r="AU70" s="248">
        <v>65.029074</v>
      </c>
      <c r="AV70" s="248">
        <v>65.474744</v>
      </c>
      <c r="AW70" s="248">
        <v>65.919891</v>
      </c>
      <c r="AX70" s="248">
        <v>66.99980599999999</v>
      </c>
      <c r="AY70" s="248">
        <v>68.56755</v>
      </c>
      <c r="AZ70" s="248">
        <v>69.471515</v>
      </c>
      <c r="BA70" s="248">
        <v>70.4274885</v>
      </c>
      <c r="BB70" s="248">
        <v>71.909142</v>
      </c>
      <c r="BC70" s="248">
        <v>73.11463700000002</v>
      </c>
      <c r="BD70" s="248">
        <v>73.66632200000001</v>
      </c>
      <c r="BE70" s="248">
        <v>74.77445399999999</v>
      </c>
      <c r="BF70" s="248">
        <v>75.54559800000001</v>
      </c>
      <c r="BG70" s="248">
        <v>76.799515</v>
      </c>
      <c r="BH70" s="248">
        <v>77.51601144981299</v>
      </c>
      <c r="BI70" s="248">
        <f>BI68+BI63</f>
        <v>78.277834</v>
      </c>
      <c r="BJ70" s="248">
        <f>BJ68+BJ63</f>
        <v>79.27888899999999</v>
      </c>
      <c r="BK70" s="248">
        <f>BK68+BK63</f>
        <v>79.929222</v>
      </c>
      <c r="BL70" s="248">
        <f>BL68+BL63</f>
        <v>80.049798</v>
      </c>
      <c r="BM70" s="248">
        <f>BM68+BM63</f>
        <v>80.290152</v>
      </c>
      <c r="BN70" s="248"/>
      <c r="BO70" s="248"/>
    </row>
    <row r="71" spans="1:67" ht="11.25">
      <c r="A71" s="281"/>
      <c r="B71" s="49"/>
      <c r="C71" s="373"/>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5"/>
      <c r="AW71" s="376"/>
      <c r="AX71" s="376"/>
      <c r="AY71" s="377"/>
      <c r="AZ71" s="375"/>
      <c r="BA71" s="375"/>
      <c r="BB71" s="375"/>
      <c r="BC71" s="375"/>
      <c r="BD71" s="375"/>
      <c r="BE71" s="375"/>
      <c r="BF71" s="375"/>
      <c r="BG71" s="375"/>
      <c r="BH71" s="375"/>
      <c r="BI71" s="376"/>
      <c r="BJ71" s="376"/>
      <c r="BK71" s="377"/>
      <c r="BL71" s="375"/>
      <c r="BM71" s="376"/>
      <c r="BN71" s="376"/>
      <c r="BO71" s="377"/>
    </row>
    <row r="72" spans="1:67" ht="11.25">
      <c r="A72" s="448" t="s">
        <v>195</v>
      </c>
      <c r="B72" s="378" t="s">
        <v>196</v>
      </c>
      <c r="C72" s="418" t="s">
        <v>54</v>
      </c>
      <c r="D72" s="97"/>
      <c r="E72" s="97"/>
      <c r="F72" s="97"/>
      <c r="G72" s="98"/>
      <c r="H72" s="96"/>
      <c r="I72" s="97"/>
      <c r="J72" s="97"/>
      <c r="K72" s="98"/>
      <c r="L72" s="96"/>
      <c r="M72" s="97"/>
      <c r="N72" s="97"/>
      <c r="O72" s="98"/>
      <c r="P72" s="96"/>
      <c r="Q72" s="97"/>
      <c r="R72" s="97"/>
      <c r="S72" s="98"/>
      <c r="T72" s="96"/>
      <c r="U72" s="97"/>
      <c r="V72" s="97"/>
      <c r="W72" s="98"/>
      <c r="X72" s="99"/>
      <c r="Y72" s="97"/>
      <c r="Z72" s="97"/>
      <c r="AA72" s="97"/>
      <c r="AB72" s="97"/>
      <c r="AC72" s="97"/>
      <c r="AD72" s="97"/>
      <c r="AE72" s="97"/>
      <c r="AF72" s="99"/>
      <c r="AG72" s="97"/>
      <c r="AH72" s="97"/>
      <c r="AI72" s="97"/>
      <c r="AJ72" s="99"/>
      <c r="AK72" s="97"/>
      <c r="AL72" s="97"/>
      <c r="AM72" s="100"/>
      <c r="AN72" s="101"/>
      <c r="AO72" s="97"/>
      <c r="AP72" s="97"/>
      <c r="AQ72" s="102"/>
      <c r="AR72" s="101"/>
      <c r="AS72" s="97"/>
      <c r="AT72" s="97"/>
      <c r="AU72" s="102"/>
      <c r="AV72" s="102">
        <v>2.464414</v>
      </c>
      <c r="AW72" s="97">
        <v>2.505384</v>
      </c>
      <c r="AX72" s="97">
        <v>2.609826</v>
      </c>
      <c r="AY72" s="102">
        <v>2.698242</v>
      </c>
      <c r="AZ72" s="97">
        <v>2.699373</v>
      </c>
      <c r="BA72" s="97">
        <v>2.7328490000000003</v>
      </c>
      <c r="BB72" s="97">
        <v>2.739871</v>
      </c>
      <c r="BC72" s="97">
        <v>2.774158</v>
      </c>
      <c r="BD72" s="97">
        <v>2.8175319999999995</v>
      </c>
      <c r="BE72" s="97">
        <v>2.910546</v>
      </c>
      <c r="BF72" s="97">
        <v>2.968671</v>
      </c>
      <c r="BG72" s="97">
        <v>2.9457299999999997</v>
      </c>
      <c r="BH72" s="97">
        <v>2.980615</v>
      </c>
      <c r="BI72" s="97">
        <v>2.972488</v>
      </c>
      <c r="BJ72" s="97">
        <v>2.963302</v>
      </c>
      <c r="BK72" s="97">
        <v>2.928013</v>
      </c>
      <c r="BL72" s="97">
        <v>2.796696</v>
      </c>
      <c r="BM72" s="97">
        <v>2.7664109999999997</v>
      </c>
      <c r="BN72" s="97"/>
      <c r="BO72" s="97"/>
    </row>
    <row r="73" spans="1:67" ht="11.25">
      <c r="A73" s="281"/>
      <c r="B73" s="378" t="s">
        <v>197</v>
      </c>
      <c r="C73" s="95" t="s">
        <v>54</v>
      </c>
      <c r="D73" s="96"/>
      <c r="E73" s="97"/>
      <c r="F73" s="97"/>
      <c r="G73" s="98"/>
      <c r="H73" s="96"/>
      <c r="I73" s="97"/>
      <c r="J73" s="97"/>
      <c r="K73" s="98"/>
      <c r="L73" s="96"/>
      <c r="M73" s="97"/>
      <c r="N73" s="97"/>
      <c r="O73" s="98"/>
      <c r="P73" s="96"/>
      <c r="Q73" s="97"/>
      <c r="R73" s="97"/>
      <c r="S73" s="98"/>
      <c r="T73" s="96"/>
      <c r="U73" s="97"/>
      <c r="V73" s="97"/>
      <c r="W73" s="98"/>
      <c r="X73" s="99"/>
      <c r="Y73" s="97"/>
      <c r="Z73" s="97"/>
      <c r="AA73" s="97"/>
      <c r="AB73" s="97"/>
      <c r="AC73" s="97"/>
      <c r="AD73" s="97"/>
      <c r="AE73" s="97"/>
      <c r="AF73" s="99"/>
      <c r="AG73" s="97"/>
      <c r="AH73" s="97"/>
      <c r="AI73" s="97"/>
      <c r="AJ73" s="99"/>
      <c r="AK73" s="97"/>
      <c r="AL73" s="97"/>
      <c r="AM73" s="100"/>
      <c r="AN73" s="101"/>
      <c r="AO73" s="97"/>
      <c r="AP73" s="97"/>
      <c r="AQ73" s="102"/>
      <c r="AR73" s="101"/>
      <c r="AS73" s="97"/>
      <c r="AT73" s="97"/>
      <c r="AU73" s="102"/>
      <c r="AV73" s="102">
        <v>0.33019600000000005</v>
      </c>
      <c r="AW73" s="97">
        <v>0.37112599999999996</v>
      </c>
      <c r="AX73" s="97">
        <v>0.425574</v>
      </c>
      <c r="AY73" s="102">
        <v>0.462231</v>
      </c>
      <c r="AZ73" s="102">
        <v>0.496622</v>
      </c>
      <c r="BA73" s="97">
        <v>0.539359</v>
      </c>
      <c r="BB73" s="97">
        <v>0.618854</v>
      </c>
      <c r="BC73" s="97">
        <v>0.65432</v>
      </c>
      <c r="BD73" s="102">
        <v>0.652637</v>
      </c>
      <c r="BE73" s="97">
        <v>0.6710059999999999</v>
      </c>
      <c r="BF73" s="97">
        <v>0.7063740000000001</v>
      </c>
      <c r="BG73" s="102">
        <v>0.699124</v>
      </c>
      <c r="BH73" s="102">
        <v>0.7103</v>
      </c>
      <c r="BI73" s="97">
        <v>0.758717</v>
      </c>
      <c r="BJ73" s="97">
        <v>0.774359</v>
      </c>
      <c r="BK73" s="102">
        <v>0.8135740000000001</v>
      </c>
      <c r="BL73" s="102">
        <v>0.78473</v>
      </c>
      <c r="BM73" s="97">
        <v>0.759213</v>
      </c>
      <c r="BN73" s="97"/>
      <c r="BO73" s="102"/>
    </row>
    <row r="74" spans="1:67" ht="11.25">
      <c r="A74" s="281"/>
      <c r="B74" s="446" t="s">
        <v>194</v>
      </c>
      <c r="C74" s="450" t="s">
        <v>54</v>
      </c>
      <c r="D74" s="99"/>
      <c r="E74" s="97"/>
      <c r="F74" s="97"/>
      <c r="G74" s="98"/>
      <c r="H74" s="99"/>
      <c r="I74" s="97"/>
      <c r="J74" s="97"/>
      <c r="K74" s="98"/>
      <c r="L74" s="99"/>
      <c r="M74" s="97"/>
      <c r="N74" s="97"/>
      <c r="O74" s="98"/>
      <c r="P74" s="99"/>
      <c r="Q74" s="97"/>
      <c r="R74" s="97"/>
      <c r="S74" s="98"/>
      <c r="T74" s="99"/>
      <c r="U74" s="97"/>
      <c r="V74" s="97"/>
      <c r="W74" s="100"/>
      <c r="X74" s="99"/>
      <c r="Y74" s="97"/>
      <c r="Z74" s="97"/>
      <c r="AA74" s="97"/>
      <c r="AB74" s="97"/>
      <c r="AC74" s="97"/>
      <c r="AD74" s="97"/>
      <c r="AE74" s="97"/>
      <c r="AF74" s="99"/>
      <c r="AG74" s="97"/>
      <c r="AH74" s="97"/>
      <c r="AI74" s="97"/>
      <c r="AJ74" s="99"/>
      <c r="AK74" s="97"/>
      <c r="AL74" s="97"/>
      <c r="AM74" s="100"/>
      <c r="AN74" s="99"/>
      <c r="AO74" s="97"/>
      <c r="AP74" s="97"/>
      <c r="AQ74" s="100"/>
      <c r="AR74" s="99"/>
      <c r="AS74" s="97"/>
      <c r="AT74" s="97"/>
      <c r="AU74" s="100"/>
      <c r="AV74" s="100"/>
      <c r="AW74" s="97"/>
      <c r="AX74" s="97"/>
      <c r="AY74" s="100"/>
      <c r="AZ74" s="100"/>
      <c r="BA74" s="97"/>
      <c r="BB74" s="97"/>
      <c r="BC74" s="97"/>
      <c r="BD74" s="100">
        <v>0.16822499999999999</v>
      </c>
      <c r="BE74" s="97">
        <v>0.180691</v>
      </c>
      <c r="BF74" s="97">
        <v>0.239763</v>
      </c>
      <c r="BG74" s="100">
        <v>0.194335</v>
      </c>
      <c r="BH74" s="100">
        <v>0.16868599999999997</v>
      </c>
      <c r="BI74" s="97">
        <v>0.19119592807911046</v>
      </c>
      <c r="BJ74" s="97">
        <v>0.267243</v>
      </c>
      <c r="BK74" s="100">
        <v>0.230963</v>
      </c>
      <c r="BL74" s="100">
        <v>0.222545</v>
      </c>
      <c r="BM74" s="97">
        <v>0.247773</v>
      </c>
      <c r="BN74" s="97"/>
      <c r="BO74" s="100"/>
    </row>
    <row r="75" spans="1:67" ht="11.25">
      <c r="A75" s="281"/>
      <c r="B75" s="416" t="s">
        <v>198</v>
      </c>
      <c r="C75" s="95" t="s">
        <v>54</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v>2.79461</v>
      </c>
      <c r="AW75" s="417">
        <v>2.8765099999999997</v>
      </c>
      <c r="AX75" s="417">
        <v>3.0354</v>
      </c>
      <c r="AY75" s="417">
        <v>3.160473</v>
      </c>
      <c r="AZ75" s="417">
        <v>3.195995</v>
      </c>
      <c r="BA75" s="417">
        <v>3.2722080000000004</v>
      </c>
      <c r="BB75" s="417">
        <v>3.3587249999999997</v>
      </c>
      <c r="BC75" s="417">
        <v>3.428478</v>
      </c>
      <c r="BD75" s="417">
        <v>3.4701689999999994</v>
      </c>
      <c r="BE75" s="417">
        <v>3.581552</v>
      </c>
      <c r="BF75" s="417">
        <v>3.675045</v>
      </c>
      <c r="BG75" s="417">
        <v>3.6448539999999996</v>
      </c>
      <c r="BH75" s="417">
        <v>3.690915</v>
      </c>
      <c r="BI75" s="417">
        <v>3.7312049999999997</v>
      </c>
      <c r="BJ75" s="417">
        <v>3.737661</v>
      </c>
      <c r="BK75" s="417">
        <v>3.741587</v>
      </c>
      <c r="BL75" s="417">
        <v>3.581426</v>
      </c>
      <c r="BM75" s="417">
        <v>3.5256239999999996</v>
      </c>
      <c r="BN75" s="417"/>
      <c r="BO75" s="417"/>
    </row>
    <row r="76" spans="1:67" ht="6.75" customHeight="1">
      <c r="A76" s="281"/>
      <c r="B76" s="281"/>
      <c r="C76" s="14"/>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ht="11.25">
      <c r="A77" s="281"/>
      <c r="B77" s="212" t="s">
        <v>137</v>
      </c>
      <c r="C77" s="213" t="s">
        <v>54</v>
      </c>
      <c r="D77" s="245"/>
      <c r="E77" s="246"/>
      <c r="F77" s="246"/>
      <c r="G77" s="247"/>
      <c r="H77" s="245"/>
      <c r="I77" s="246"/>
      <c r="J77" s="246"/>
      <c r="K77" s="247"/>
      <c r="L77" s="245"/>
      <c r="M77" s="246"/>
      <c r="N77" s="246"/>
      <c r="O77" s="247"/>
      <c r="P77" s="245"/>
      <c r="Q77" s="246"/>
      <c r="R77" s="246"/>
      <c r="S77" s="246"/>
      <c r="T77" s="248" t="s">
        <v>72</v>
      </c>
      <c r="U77" s="248" t="s">
        <v>72</v>
      </c>
      <c r="V77" s="248"/>
      <c r="W77" s="248"/>
      <c r="X77" s="248"/>
      <c r="Y77" s="248"/>
      <c r="Z77" s="248"/>
      <c r="AA77" s="248"/>
      <c r="AB77" s="248">
        <v>0</v>
      </c>
      <c r="AC77" s="248">
        <v>0</v>
      </c>
      <c r="AD77" s="248">
        <v>2.260298</v>
      </c>
      <c r="AE77" s="248">
        <v>2.859433</v>
      </c>
      <c r="AF77" s="248">
        <v>4.154529</v>
      </c>
      <c r="AG77" s="248">
        <v>4.702138</v>
      </c>
      <c r="AH77" s="248">
        <v>5.260188</v>
      </c>
      <c r="AI77" s="248">
        <v>5.879445</v>
      </c>
      <c r="AJ77" s="248">
        <v>6.611063</v>
      </c>
      <c r="AK77" s="248">
        <v>7.583038</v>
      </c>
      <c r="AL77" s="248">
        <v>9.356324</v>
      </c>
      <c r="AM77" s="248">
        <v>11.439321</v>
      </c>
      <c r="AN77" s="248">
        <v>13.41866</v>
      </c>
      <c r="AO77" s="248">
        <v>14.619919</v>
      </c>
      <c r="AP77" s="248">
        <v>15.864768</v>
      </c>
      <c r="AQ77" s="248">
        <v>17.443509</v>
      </c>
      <c r="AR77" s="248">
        <v>18.413307</v>
      </c>
      <c r="AS77" s="248">
        <v>19.455385</v>
      </c>
      <c r="AT77" s="248">
        <v>21.388205999999997</v>
      </c>
      <c r="AU77" s="248">
        <v>22.995240000000003</v>
      </c>
      <c r="AV77" s="221">
        <v>24.295231</v>
      </c>
      <c r="AW77" s="221">
        <v>25.008795864872102</v>
      </c>
      <c r="AX77" s="221">
        <v>26.3227851661703</v>
      </c>
      <c r="AY77" s="221">
        <v>27.745473999999998</v>
      </c>
      <c r="AZ77" s="221">
        <v>29.588215255984</v>
      </c>
      <c r="BA77" s="221">
        <v>30.105796321359996</v>
      </c>
      <c r="BB77" s="221">
        <v>31.388738658755</v>
      </c>
      <c r="BC77" s="221">
        <v>32.802020349500005</v>
      </c>
      <c r="BD77" s="221">
        <v>33.431731114878694</v>
      </c>
      <c r="BE77" s="221">
        <v>34.3676594634</v>
      </c>
      <c r="BF77" s="221">
        <v>35.24344</v>
      </c>
      <c r="BG77" s="221">
        <v>36.547873051770395</v>
      </c>
      <c r="BH77" s="221">
        <v>38.25412841799972</v>
      </c>
      <c r="BI77" s="221">
        <v>39.449432024457124</v>
      </c>
      <c r="BJ77" s="221">
        <v>42.04527999768169</v>
      </c>
      <c r="BK77" s="221">
        <v>42.85995779007944</v>
      </c>
      <c r="BL77" s="221">
        <v>43.743888999999996</v>
      </c>
      <c r="BM77" s="221">
        <v>45.056677</v>
      </c>
      <c r="BN77" s="221"/>
      <c r="BO77" s="221"/>
    </row>
    <row r="78" spans="1:67" ht="11.25">
      <c r="A78" s="281"/>
      <c r="B78" s="212" t="s">
        <v>167</v>
      </c>
      <c r="C78" s="213" t="s">
        <v>54</v>
      </c>
      <c r="D78" s="407"/>
      <c r="E78" s="408"/>
      <c r="F78" s="408"/>
      <c r="G78" s="409"/>
      <c r="H78" s="407"/>
      <c r="I78" s="408"/>
      <c r="J78" s="408"/>
      <c r="K78" s="409"/>
      <c r="L78" s="407"/>
      <c r="M78" s="408"/>
      <c r="N78" s="408"/>
      <c r="O78" s="409"/>
      <c r="P78" s="407"/>
      <c r="Q78" s="408"/>
      <c r="R78" s="408"/>
      <c r="S78" s="409"/>
      <c r="T78" s="410"/>
      <c r="U78" s="405"/>
      <c r="V78" s="405"/>
      <c r="W78" s="411"/>
      <c r="X78" s="405"/>
      <c r="Y78" s="405"/>
      <c r="Z78" s="405"/>
      <c r="AA78" s="411" t="s">
        <v>56</v>
      </c>
      <c r="AB78" s="405"/>
      <c r="AC78" s="405"/>
      <c r="AD78" s="405"/>
      <c r="AE78" s="411"/>
      <c r="AF78" s="405"/>
      <c r="AG78" s="405"/>
      <c r="AH78" s="405"/>
      <c r="AI78" s="411"/>
      <c r="AJ78" s="405"/>
      <c r="AK78" s="405"/>
      <c r="AL78" s="405"/>
      <c r="AM78" s="405"/>
      <c r="AN78" s="404"/>
      <c r="AO78" s="405"/>
      <c r="AP78" s="405"/>
      <c r="AQ78" s="406" t="s">
        <v>56</v>
      </c>
      <c r="AR78" s="404"/>
      <c r="AS78" s="405"/>
      <c r="AT78" s="405"/>
      <c r="AU78" s="406"/>
      <c r="AV78" s="406"/>
      <c r="AW78" s="405"/>
      <c r="AX78" s="405"/>
      <c r="AY78" s="406"/>
      <c r="AZ78" s="251"/>
      <c r="BA78" s="251"/>
      <c r="BB78" s="251"/>
      <c r="BC78" s="251"/>
      <c r="BD78" s="251"/>
      <c r="BE78" s="251"/>
      <c r="BF78" s="251"/>
      <c r="BG78" s="251"/>
      <c r="BH78" s="221">
        <v>3.72162820985123</v>
      </c>
      <c r="BI78" s="221">
        <v>5.450224</v>
      </c>
      <c r="BJ78" s="221">
        <v>7.758572538966891</v>
      </c>
      <c r="BK78" s="221">
        <v>10.9964518532546</v>
      </c>
      <c r="BL78" s="221">
        <v>13.152085999999999</v>
      </c>
      <c r="BM78" s="221">
        <v>15.590956</v>
      </c>
      <c r="BN78" s="221"/>
      <c r="BO78" s="221"/>
    </row>
    <row r="79" spans="1:67" ht="11.25">
      <c r="A79" s="288" t="s">
        <v>127</v>
      </c>
      <c r="B79" s="94" t="s">
        <v>128</v>
      </c>
      <c r="C79" s="95" t="s">
        <v>54</v>
      </c>
      <c r="D79" s="103"/>
      <c r="E79" s="104"/>
      <c r="F79" s="104"/>
      <c r="G79" s="105"/>
      <c r="H79" s="103"/>
      <c r="I79" s="104"/>
      <c r="J79" s="104"/>
      <c r="K79" s="105"/>
      <c r="L79" s="103"/>
      <c r="M79" s="104"/>
      <c r="N79" s="104"/>
      <c r="O79" s="105"/>
      <c r="P79" s="103"/>
      <c r="Q79" s="104"/>
      <c r="R79" s="104"/>
      <c r="S79" s="105"/>
      <c r="T79" s="103"/>
      <c r="U79" s="104"/>
      <c r="V79" s="104"/>
      <c r="W79" s="106"/>
      <c r="X79" s="107">
        <v>0.071558</v>
      </c>
      <c r="Y79" s="108">
        <v>0.066319</v>
      </c>
      <c r="Z79" s="108">
        <v>0.070914</v>
      </c>
      <c r="AA79" s="108">
        <v>0.0926015</v>
      </c>
      <c r="AB79" s="107">
        <v>0.103105</v>
      </c>
      <c r="AC79" s="108">
        <v>0.099091</v>
      </c>
      <c r="AD79" s="108">
        <v>0.0888025</v>
      </c>
      <c r="AE79" s="108">
        <v>0.138588</v>
      </c>
      <c r="AF79" s="107">
        <v>0.112532</v>
      </c>
      <c r="AG79" s="108">
        <v>0.1544415</v>
      </c>
      <c r="AH79" s="108">
        <v>0.257819</v>
      </c>
      <c r="AI79" s="108">
        <v>0.357288</v>
      </c>
      <c r="AJ79" s="107">
        <v>0.31257</v>
      </c>
      <c r="AK79" s="108">
        <v>0.3012715</v>
      </c>
      <c r="AL79" s="108">
        <v>0.305191</v>
      </c>
      <c r="AM79" s="109">
        <v>0.451611</v>
      </c>
      <c r="AN79" s="110">
        <v>0.4255205</v>
      </c>
      <c r="AO79" s="108">
        <v>0.3833285</v>
      </c>
      <c r="AP79" s="108">
        <v>0.430145</v>
      </c>
      <c r="AQ79" s="111">
        <v>0.56315825</v>
      </c>
      <c r="AR79" s="110">
        <v>0.495796</v>
      </c>
      <c r="AS79" s="108">
        <v>0.51024</v>
      </c>
      <c r="AT79" s="108">
        <v>0.5699445</v>
      </c>
      <c r="AU79" s="111">
        <v>0.7503715</v>
      </c>
      <c r="AV79" s="111">
        <v>0.8077325</v>
      </c>
      <c r="AW79" s="108">
        <v>0.7344495</v>
      </c>
      <c r="AX79" s="108">
        <v>0.751558</v>
      </c>
      <c r="AY79" s="111">
        <v>1.0263924999999998</v>
      </c>
      <c r="AZ79" s="111">
        <v>2.647156</v>
      </c>
      <c r="BA79" s="108">
        <v>1.356881</v>
      </c>
      <c r="BB79" s="108">
        <v>1.3100635</v>
      </c>
      <c r="BC79" s="111">
        <v>1.8494655</v>
      </c>
      <c r="BD79" s="111">
        <v>1.8848644999999997</v>
      </c>
      <c r="BE79" s="108">
        <v>1.419397</v>
      </c>
      <c r="BF79" s="108">
        <v>1.332586</v>
      </c>
      <c r="BG79" s="111">
        <v>1.563436</v>
      </c>
      <c r="BH79" s="111">
        <v>1.3779694999999998</v>
      </c>
      <c r="BI79" s="108">
        <v>1.2067744999999999</v>
      </c>
      <c r="BJ79" s="108">
        <v>1.3346200000000001</v>
      </c>
      <c r="BK79" s="111">
        <v>1.6951295</v>
      </c>
      <c r="BL79" s="111">
        <v>1.3883409999999998</v>
      </c>
      <c r="BM79" s="108">
        <v>1.291007</v>
      </c>
      <c r="BN79" s="108"/>
      <c r="BO79" s="111"/>
    </row>
    <row r="80" spans="1:67" ht="11.25">
      <c r="A80" s="281"/>
      <c r="B80" s="13"/>
      <c r="C80" s="14"/>
      <c r="D80" s="33"/>
      <c r="E80" s="29"/>
      <c r="F80" s="29"/>
      <c r="G80" s="28"/>
      <c r="H80" s="33"/>
      <c r="I80" s="29"/>
      <c r="J80" s="29"/>
      <c r="K80" s="28"/>
      <c r="L80" s="33"/>
      <c r="M80" s="29"/>
      <c r="N80" s="29"/>
      <c r="O80" s="28"/>
      <c r="P80" s="33"/>
      <c r="Q80" s="29"/>
      <c r="R80" s="29"/>
      <c r="S80" s="28"/>
      <c r="T80" s="33"/>
      <c r="U80" s="29"/>
      <c r="V80" s="29"/>
      <c r="W80" s="28"/>
      <c r="X80" s="29"/>
      <c r="Y80" s="29"/>
      <c r="Z80" s="29"/>
      <c r="AA80" s="28"/>
      <c r="AB80" s="15"/>
      <c r="AC80" s="15"/>
      <c r="AD80" s="15"/>
      <c r="AE80" s="15"/>
      <c r="AF80" s="29"/>
      <c r="AG80" s="29"/>
      <c r="AH80" s="29"/>
      <c r="AI80" s="28"/>
      <c r="AJ80" s="29"/>
      <c r="AK80" s="29"/>
      <c r="AL80" s="29"/>
      <c r="AM80" s="29"/>
      <c r="AN80" s="48" t="s">
        <v>56</v>
      </c>
      <c r="AO80" s="48" t="s">
        <v>56</v>
      </c>
      <c r="AP80" s="29"/>
      <c r="AQ80" s="31"/>
      <c r="AR80" s="30"/>
      <c r="AS80" s="29"/>
      <c r="AT80" s="29"/>
      <c r="AU80" s="31"/>
      <c r="AV80" s="29"/>
      <c r="AW80" s="29"/>
      <c r="AX80" s="29"/>
      <c r="AY80" s="31"/>
      <c r="AZ80" s="37"/>
      <c r="BA80" s="29"/>
      <c r="BB80" s="29"/>
      <c r="BC80" s="31"/>
      <c r="BD80" s="37"/>
      <c r="BE80" s="29"/>
      <c r="BF80" s="29"/>
      <c r="BG80" s="31"/>
      <c r="BH80" s="37"/>
      <c r="BI80" s="29"/>
      <c r="BJ80" s="29"/>
      <c r="BK80" s="31"/>
      <c r="BL80" s="37"/>
      <c r="BM80" s="29"/>
      <c r="BN80" s="29"/>
      <c r="BO80" s="31"/>
    </row>
    <row r="81" spans="1:67" ht="11.25">
      <c r="A81" s="287" t="s">
        <v>199</v>
      </c>
      <c r="B81" s="378" t="s">
        <v>200</v>
      </c>
      <c r="C81" s="418" t="s">
        <v>54</v>
      </c>
      <c r="D81" s="97"/>
      <c r="E81" s="97"/>
      <c r="F81" s="97"/>
      <c r="G81" s="98"/>
      <c r="H81" s="96"/>
      <c r="I81" s="97"/>
      <c r="J81" s="97"/>
      <c r="K81" s="98"/>
      <c r="L81" s="96"/>
      <c r="M81" s="97"/>
      <c r="N81" s="97"/>
      <c r="O81" s="98"/>
      <c r="P81" s="96"/>
      <c r="Q81" s="97"/>
      <c r="R81" s="97"/>
      <c r="S81" s="98"/>
      <c r="T81" s="96"/>
      <c r="U81" s="97"/>
      <c r="V81" s="97"/>
      <c r="W81" s="98"/>
      <c r="X81" s="99"/>
      <c r="Y81" s="97"/>
      <c r="Z81" s="97"/>
      <c r="AA81" s="97"/>
      <c r="AB81" s="97"/>
      <c r="AC81" s="97"/>
      <c r="AD81" s="97"/>
      <c r="AE81" s="97"/>
      <c r="AF81" s="99"/>
      <c r="AG81" s="97"/>
      <c r="AH81" s="97"/>
      <c r="AI81" s="97"/>
      <c r="AJ81" s="97"/>
      <c r="AK81" s="97"/>
      <c r="AL81" s="97"/>
      <c r="AM81" s="100"/>
      <c r="AN81" s="101"/>
      <c r="AO81" s="97"/>
      <c r="AP81" s="97"/>
      <c r="AQ81" s="102"/>
      <c r="AR81" s="101"/>
      <c r="AS81" s="97"/>
      <c r="AT81" s="97"/>
      <c r="AU81" s="102"/>
      <c r="AV81" s="102"/>
      <c r="AW81" s="97"/>
      <c r="AX81" s="97"/>
      <c r="AY81" s="97"/>
      <c r="AZ81" s="97"/>
      <c r="BA81" s="97"/>
      <c r="BB81" s="97"/>
      <c r="BC81" s="97"/>
      <c r="BD81" s="97"/>
      <c r="BE81" s="97"/>
      <c r="BF81" s="97"/>
      <c r="BG81" s="97"/>
      <c r="BH81" s="97">
        <v>13.499186</v>
      </c>
      <c r="BI81" s="97">
        <v>14.043563</v>
      </c>
      <c r="BJ81" s="97">
        <v>14.540018</v>
      </c>
      <c r="BK81" s="97">
        <v>15.373483</v>
      </c>
      <c r="BL81" s="97">
        <v>16.047757</v>
      </c>
      <c r="BM81" s="97">
        <v>16.548799</v>
      </c>
      <c r="BN81" s="97"/>
      <c r="BO81" s="97"/>
    </row>
    <row r="82" spans="1:67" ht="11.25">
      <c r="A82" s="281"/>
      <c r="B82" s="13"/>
      <c r="C82" s="14"/>
      <c r="D82" s="51"/>
      <c r="E82" s="15"/>
      <c r="F82" s="15"/>
      <c r="G82" s="52"/>
      <c r="H82" s="51"/>
      <c r="I82" s="15"/>
      <c r="J82" s="15"/>
      <c r="K82" s="52"/>
      <c r="L82" s="51"/>
      <c r="M82" s="15"/>
      <c r="N82" s="15"/>
      <c r="O82" s="52"/>
      <c r="P82" s="51"/>
      <c r="Q82" s="15"/>
      <c r="R82" s="15"/>
      <c r="S82" s="52"/>
      <c r="T82" s="51"/>
      <c r="U82" s="15"/>
      <c r="V82" s="15"/>
      <c r="W82" s="52"/>
      <c r="X82" s="15"/>
      <c r="Y82" s="15"/>
      <c r="Z82" s="15"/>
      <c r="AA82" s="15"/>
      <c r="AB82" s="15"/>
      <c r="AC82" s="15"/>
      <c r="AD82" s="15"/>
      <c r="AE82" s="15"/>
      <c r="AF82" s="15"/>
      <c r="AG82" s="15"/>
      <c r="AH82" s="15"/>
      <c r="AI82" s="15"/>
      <c r="AJ82" s="15"/>
      <c r="AK82" s="15"/>
      <c r="AL82" s="15"/>
      <c r="AM82" s="15"/>
      <c r="AN82" s="53"/>
      <c r="AO82" s="15"/>
      <c r="AP82" s="15"/>
      <c r="AQ82" s="15"/>
      <c r="AR82" s="53"/>
      <c r="AS82" s="15"/>
      <c r="AT82" s="15"/>
      <c r="AU82" s="15"/>
      <c r="AV82" s="15"/>
      <c r="AW82" s="15"/>
      <c r="AX82" s="15"/>
      <c r="AY82" s="38"/>
      <c r="AZ82" s="16"/>
      <c r="BA82" s="16"/>
      <c r="BB82" s="16"/>
      <c r="BC82" s="38"/>
      <c r="BD82" s="16"/>
      <c r="BE82" s="15"/>
      <c r="BF82" s="15"/>
      <c r="BG82" s="15"/>
      <c r="BH82" s="16"/>
      <c r="BI82" s="15"/>
      <c r="BJ82" s="15"/>
      <c r="BK82" s="15"/>
      <c r="BL82" s="16"/>
      <c r="BM82" s="15"/>
      <c r="BN82" s="15"/>
      <c r="BO82" s="15"/>
    </row>
    <row r="83" spans="1:67" ht="11.25">
      <c r="A83" s="287" t="s">
        <v>52</v>
      </c>
      <c r="B83" s="212" t="s">
        <v>68</v>
      </c>
      <c r="C83" s="213" t="s">
        <v>57</v>
      </c>
      <c r="D83" s="214">
        <v>8252.187</v>
      </c>
      <c r="E83" s="215">
        <v>8576.798</v>
      </c>
      <c r="F83" s="215">
        <v>8812.581</v>
      </c>
      <c r="G83" s="216">
        <v>9805.07</v>
      </c>
      <c r="H83" s="214">
        <v>10546.308</v>
      </c>
      <c r="I83" s="215">
        <v>10818.211</v>
      </c>
      <c r="J83" s="215">
        <v>10988.696</v>
      </c>
      <c r="K83" s="216">
        <v>11883.659</v>
      </c>
      <c r="L83" s="214">
        <v>12250.403</v>
      </c>
      <c r="M83" s="215">
        <v>12616.053</v>
      </c>
      <c r="N83" s="215">
        <v>12808</v>
      </c>
      <c r="O83" s="216">
        <v>14026</v>
      </c>
      <c r="P83" s="214">
        <v>14725.868</v>
      </c>
      <c r="Q83" s="215">
        <v>15500.069</v>
      </c>
      <c r="R83" s="215">
        <v>15596.587</v>
      </c>
      <c r="S83" s="216">
        <v>16998.261</v>
      </c>
      <c r="T83" s="214">
        <v>18008.938</v>
      </c>
      <c r="U83" s="215">
        <v>18257.851</v>
      </c>
      <c r="V83" s="215">
        <v>18551.87</v>
      </c>
      <c r="W83" s="216">
        <v>19481.327</v>
      </c>
      <c r="X83" s="217">
        <v>19624.582</v>
      </c>
      <c r="Y83" s="215">
        <v>20357.698</v>
      </c>
      <c r="Z83" s="215">
        <v>19962.19</v>
      </c>
      <c r="AA83" s="215">
        <v>21772.182</v>
      </c>
      <c r="AB83" s="215">
        <v>22669</v>
      </c>
      <c r="AC83" s="215">
        <v>23519</v>
      </c>
      <c r="AD83" s="215">
        <v>23004</v>
      </c>
      <c r="AE83" s="215">
        <v>24901</v>
      </c>
      <c r="AF83" s="217">
        <v>24621</v>
      </c>
      <c r="AG83" s="215">
        <v>25082</v>
      </c>
      <c r="AH83" s="215">
        <v>24064</v>
      </c>
      <c r="AI83" s="215">
        <v>25866</v>
      </c>
      <c r="AJ83" s="217">
        <v>25679.327</v>
      </c>
      <c r="AK83" s="217">
        <v>25967.254</v>
      </c>
      <c r="AL83" s="215">
        <v>24405.968</v>
      </c>
      <c r="AM83" s="218">
        <v>25760.701</v>
      </c>
      <c r="AN83" s="219">
        <v>25555.595</v>
      </c>
      <c r="AO83" s="215">
        <v>25634.068</v>
      </c>
      <c r="AP83" s="219">
        <v>24427.323</v>
      </c>
      <c r="AQ83" s="219">
        <v>25587.0272051523</v>
      </c>
      <c r="AR83" s="219">
        <v>25506.4961215195</v>
      </c>
      <c r="AS83" s="215">
        <v>25795.592421431502</v>
      </c>
      <c r="AT83" s="215">
        <v>24975.3174272546</v>
      </c>
      <c r="AU83" s="215">
        <v>26878.6853348201</v>
      </c>
      <c r="AV83" s="215">
        <v>26445.1075205654</v>
      </c>
      <c r="AW83" s="215">
        <v>26762.0482460188</v>
      </c>
      <c r="AX83" s="215">
        <v>25529.711591403997</v>
      </c>
      <c r="AY83" s="215">
        <v>26781.3797911512</v>
      </c>
      <c r="AZ83" s="215">
        <v>27913.8041458252</v>
      </c>
      <c r="BA83" s="215">
        <v>29564.634860787202</v>
      </c>
      <c r="BB83" s="215">
        <v>29457.9417390204</v>
      </c>
      <c r="BC83" s="215">
        <v>32591.3417523859</v>
      </c>
      <c r="BD83" s="215">
        <v>33325.1024488989</v>
      </c>
      <c r="BE83" s="215">
        <v>34382.2384596733</v>
      </c>
      <c r="BF83" s="215">
        <v>33710.5183069445</v>
      </c>
      <c r="BG83" s="215">
        <v>36031.8116279904</v>
      </c>
      <c r="BH83" s="215">
        <v>36034.049270295</v>
      </c>
      <c r="BI83" s="215">
        <v>37064.575407067</v>
      </c>
      <c r="BJ83" s="215">
        <v>35955.231795044696</v>
      </c>
      <c r="BK83" s="215">
        <v>37954.0535130047</v>
      </c>
      <c r="BL83" s="215">
        <v>37399.2868407703</v>
      </c>
      <c r="BM83" s="215">
        <v>38308.7578998496</v>
      </c>
      <c r="BN83" s="215"/>
      <c r="BO83" s="215"/>
    </row>
    <row r="84" spans="1:67" ht="11.25">
      <c r="A84" s="281"/>
      <c r="B84" s="446" t="s">
        <v>188</v>
      </c>
      <c r="C84" s="95" t="s">
        <v>57</v>
      </c>
      <c r="D84" s="103" t="s">
        <v>55</v>
      </c>
      <c r="E84" s="104" t="s">
        <v>55</v>
      </c>
      <c r="F84" s="104" t="s">
        <v>55</v>
      </c>
      <c r="G84" s="105" t="s">
        <v>55</v>
      </c>
      <c r="H84" s="112">
        <v>4396.87</v>
      </c>
      <c r="I84" s="113">
        <v>4324.735</v>
      </c>
      <c r="J84" s="113">
        <v>4315.185</v>
      </c>
      <c r="K84" s="114">
        <v>4681.191</v>
      </c>
      <c r="L84" s="112">
        <v>4574.924</v>
      </c>
      <c r="M84" s="113">
        <v>4515.422</v>
      </c>
      <c r="N84" s="113">
        <v>4503.071</v>
      </c>
      <c r="O84" s="114">
        <v>4939.008</v>
      </c>
      <c r="P84" s="112">
        <v>5122.696</v>
      </c>
      <c r="Q84" s="113">
        <v>5163.793</v>
      </c>
      <c r="R84" s="113">
        <v>5031.112</v>
      </c>
      <c r="S84" s="114">
        <v>5574.603</v>
      </c>
      <c r="T84" s="112">
        <v>5716.567</v>
      </c>
      <c r="U84" s="113">
        <v>5501.62</v>
      </c>
      <c r="V84" s="113">
        <v>5355.688</v>
      </c>
      <c r="W84" s="114">
        <v>5581.392</v>
      </c>
      <c r="X84" s="115">
        <v>5260.85</v>
      </c>
      <c r="Y84" s="113">
        <v>5129.049</v>
      </c>
      <c r="Z84" s="113">
        <v>4710.614</v>
      </c>
      <c r="AA84" s="113">
        <v>5014.687</v>
      </c>
      <c r="AB84" s="113">
        <v>4984</v>
      </c>
      <c r="AC84" s="113">
        <v>4818</v>
      </c>
      <c r="AD84" s="113">
        <v>4570</v>
      </c>
      <c r="AE84" s="113">
        <v>4809</v>
      </c>
      <c r="AF84" s="115">
        <v>4741</v>
      </c>
      <c r="AG84" s="113">
        <v>4749</v>
      </c>
      <c r="AH84" s="113">
        <v>4525</v>
      </c>
      <c r="AI84" s="113">
        <v>4803.213</v>
      </c>
      <c r="AJ84" s="115">
        <v>4708</v>
      </c>
      <c r="AK84" s="113">
        <v>4719</v>
      </c>
      <c r="AL84" s="113">
        <v>4402</v>
      </c>
      <c r="AM84" s="116">
        <v>4726</v>
      </c>
      <c r="AN84" s="117">
        <v>4586</v>
      </c>
      <c r="AO84" s="113">
        <v>4451</v>
      </c>
      <c r="AP84" s="113">
        <v>4248</v>
      </c>
      <c r="AQ84" s="118">
        <v>4467</v>
      </c>
      <c r="AR84" s="117">
        <v>4437.53321542187</v>
      </c>
      <c r="AS84" s="113">
        <v>4354.27194469302</v>
      </c>
      <c r="AT84" s="113">
        <v>4176.77242657008</v>
      </c>
      <c r="AU84" s="118">
        <v>4499.56943422301</v>
      </c>
      <c r="AV84" s="118">
        <v>4354.69580911221</v>
      </c>
      <c r="AW84" s="113">
        <v>4332.48161120455</v>
      </c>
      <c r="AX84" s="113">
        <v>4181.60314564205</v>
      </c>
      <c r="AY84" s="118">
        <v>4509.54746459476</v>
      </c>
      <c r="AZ84" s="118">
        <v>4767.15725013199</v>
      </c>
      <c r="BA84" s="113">
        <v>4917.93546410721</v>
      </c>
      <c r="BB84" s="113">
        <v>4989.76070885403</v>
      </c>
      <c r="BC84" s="118">
        <v>5572.41649723751</v>
      </c>
      <c r="BD84" s="118">
        <v>5825.613991700439</v>
      </c>
      <c r="BE84" s="113">
        <v>5820.4419356648905</v>
      </c>
      <c r="BF84" s="113">
        <v>5791.16293030896</v>
      </c>
      <c r="BG84" s="118">
        <v>6249.35878772612</v>
      </c>
      <c r="BH84" s="118">
        <v>6316.276476322781</v>
      </c>
      <c r="BI84" s="113">
        <v>6309.56607282162</v>
      </c>
      <c r="BJ84" s="113">
        <v>6180.77503634174</v>
      </c>
      <c r="BK84" s="118">
        <v>6535.022892987409</v>
      </c>
      <c r="BL84" s="118">
        <v>6661.09664429993</v>
      </c>
      <c r="BM84" s="113">
        <v>6547.95462350348</v>
      </c>
      <c r="BN84" s="113"/>
      <c r="BO84" s="118"/>
    </row>
    <row r="85" spans="1:67" ht="11.25">
      <c r="A85" s="281"/>
      <c r="B85" s="446" t="s">
        <v>193</v>
      </c>
      <c r="C85" s="95" t="s">
        <v>57</v>
      </c>
      <c r="D85" s="103"/>
      <c r="E85" s="104"/>
      <c r="F85" s="104"/>
      <c r="G85" s="105"/>
      <c r="H85" s="118">
        <f>H86+H87</f>
        <v>5953.282</v>
      </c>
      <c r="I85" s="118">
        <f>I86+I87</f>
        <v>6286.655</v>
      </c>
      <c r="J85" s="118">
        <f>J86+J87</f>
        <v>6392.508</v>
      </c>
      <c r="K85" s="118">
        <f>K86+K87</f>
        <v>6982.161</v>
      </c>
      <c r="L85" s="118">
        <f>L86+L87</f>
        <v>7438.014</v>
      </c>
      <c r="M85" s="118">
        <f>M86+M87</f>
        <v>7863.589</v>
      </c>
      <c r="N85" s="118">
        <f>N86+N87</f>
        <v>7867.2970000000005</v>
      </c>
      <c r="O85" s="118">
        <f>O86+O87</f>
        <v>8793.558</v>
      </c>
      <c r="P85" s="118">
        <f>P86+P87</f>
        <v>9244.242</v>
      </c>
      <c r="Q85" s="118">
        <f>Q86+Q87</f>
        <v>9942.97</v>
      </c>
      <c r="R85" s="118">
        <f>R86+R87</f>
        <v>10077.522</v>
      </c>
      <c r="S85" s="118">
        <f>S86+S87</f>
        <v>11016.271</v>
      </c>
      <c r="T85" s="118">
        <f>T86+T87</f>
        <v>11882.322</v>
      </c>
      <c r="U85" s="118">
        <f>U86+U87</f>
        <v>12295.898</v>
      </c>
      <c r="V85" s="118">
        <f>V86+V87</f>
        <v>12602.101999999999</v>
      </c>
      <c r="W85" s="118">
        <f>W86+W87</f>
        <v>13424.997</v>
      </c>
      <c r="X85" s="118">
        <f>X86+X87</f>
        <v>13912.071</v>
      </c>
      <c r="Y85" s="118">
        <f>Y86+Y87</f>
        <v>14720.464</v>
      </c>
      <c r="Z85" s="118">
        <f>Z86+Z87</f>
        <v>14628.483</v>
      </c>
      <c r="AA85" s="118">
        <f>AA86+AA87</f>
        <v>16226.731</v>
      </c>
      <c r="AB85" s="118">
        <f>AB86+AB87</f>
        <v>17176.464</v>
      </c>
      <c r="AC85" s="118">
        <f>AC86+AC87</f>
        <v>18135.343999999997</v>
      </c>
      <c r="AD85" s="118">
        <f>AD86+AD87</f>
        <v>17725.355</v>
      </c>
      <c r="AE85" s="118">
        <f>AE86+AE87</f>
        <v>19496.869</v>
      </c>
      <c r="AF85" s="118">
        <f>AF86+AF87</f>
        <v>19371.915</v>
      </c>
      <c r="AG85" s="118">
        <f>AG86+AG87</f>
        <v>19825.016</v>
      </c>
      <c r="AH85" s="118">
        <f>AH86+AH87</f>
        <v>18930.532</v>
      </c>
      <c r="AI85" s="118">
        <f>AI86+AI87</f>
        <v>20603.458</v>
      </c>
      <c r="AJ85" s="118">
        <f>AJ86+AJ87</f>
        <v>20558.444</v>
      </c>
      <c r="AK85" s="118">
        <f>AK86+AK87</f>
        <v>20724.41</v>
      </c>
      <c r="AL85" s="118">
        <f>AL86+AL87</f>
        <v>19355.513</v>
      </c>
      <c r="AM85" s="118">
        <f>AM86+AM87</f>
        <v>20564.558</v>
      </c>
      <c r="AN85" s="118">
        <f>AN86+AN87</f>
        <v>20314.642</v>
      </c>
      <c r="AO85" s="118">
        <f>AO86+AO87</f>
        <v>20273.98</v>
      </c>
      <c r="AP85" s="118">
        <f>AP86+AP87</f>
        <v>19239.247</v>
      </c>
      <c r="AQ85" s="118">
        <f>AQ86+AQ87</f>
        <v>20359.81390789795</v>
      </c>
      <c r="AR85" s="118">
        <f>AR86+AR87</f>
        <v>20268.61450719507</v>
      </c>
      <c r="AS85" s="118">
        <f>AS86+AS87</f>
        <v>20583.713271535096</v>
      </c>
      <c r="AT85" s="118">
        <f>AT86+AT87</f>
        <v>19719.81738405693</v>
      </c>
      <c r="AU85" s="118">
        <f>AU86+AU87</f>
        <v>21400.446472109674</v>
      </c>
      <c r="AV85" s="118">
        <f>AV86+AV87</f>
        <v>21108.319581004707</v>
      </c>
      <c r="AW85" s="118">
        <f>AW86+AW87</f>
        <v>21285.03650604301</v>
      </c>
      <c r="AX85" s="118">
        <f>AX86+AX87</f>
        <v>20048.818171371364</v>
      </c>
      <c r="AY85" s="118">
        <f>AY86+AY87</f>
        <v>21015.553756156074</v>
      </c>
      <c r="AZ85" s="118">
        <f>AZ86+AZ87</f>
        <v>21816.862723792197</v>
      </c>
      <c r="BA85" s="118">
        <v>23253.16921069412</v>
      </c>
      <c r="BB85" s="118">
        <f>BB86+BB87</f>
        <v>22966.59854749682</v>
      </c>
      <c r="BC85" s="118">
        <f>BC86+BC87</f>
        <v>25547.81065057174</v>
      </c>
      <c r="BD85" s="118">
        <v>25915.352771971568</v>
      </c>
      <c r="BE85" s="118">
        <v>26786.96780816798</v>
      </c>
      <c r="BF85" s="118">
        <v>25935.964467653033</v>
      </c>
      <c r="BG85" s="118">
        <v>27912.656848152918</v>
      </c>
      <c r="BH85" s="118">
        <v>27835.133195733</v>
      </c>
      <c r="BI85" s="113">
        <v>28617.609916062698</v>
      </c>
      <c r="BJ85" s="113">
        <v>27643.906961352302</v>
      </c>
      <c r="BK85" s="118">
        <v>29468.2476411994</v>
      </c>
      <c r="BL85" s="118">
        <v>28839.789719811903</v>
      </c>
      <c r="BM85" s="113">
        <v>29740.9376262644</v>
      </c>
      <c r="BN85" s="113"/>
      <c r="BO85" s="118"/>
    </row>
    <row r="86" spans="1:67" ht="11.25">
      <c r="A86" s="281"/>
      <c r="B86" s="447" t="s">
        <v>190</v>
      </c>
      <c r="C86" s="95" t="s">
        <v>57</v>
      </c>
      <c r="D86" s="103" t="s">
        <v>55</v>
      </c>
      <c r="E86" s="104" t="s">
        <v>55</v>
      </c>
      <c r="F86" s="104" t="s">
        <v>55</v>
      </c>
      <c r="G86" s="105" t="s">
        <v>55</v>
      </c>
      <c r="H86" s="112">
        <v>3767.427</v>
      </c>
      <c r="I86" s="113">
        <v>3968.359</v>
      </c>
      <c r="J86" s="113">
        <v>4002.681</v>
      </c>
      <c r="K86" s="114">
        <v>4314.2</v>
      </c>
      <c r="L86" s="112">
        <v>4675.465</v>
      </c>
      <c r="M86" s="113">
        <v>4917.75</v>
      </c>
      <c r="N86" s="113">
        <v>4881.475</v>
      </c>
      <c r="O86" s="114">
        <v>5571.925</v>
      </c>
      <c r="P86" s="112">
        <v>5838.345</v>
      </c>
      <c r="Q86" s="113">
        <v>6181.454</v>
      </c>
      <c r="R86" s="113">
        <v>6220.411</v>
      </c>
      <c r="S86" s="114">
        <v>6876.169</v>
      </c>
      <c r="T86" s="112">
        <v>7552.799</v>
      </c>
      <c r="U86" s="113">
        <v>7742.739</v>
      </c>
      <c r="V86" s="113">
        <v>8024.302</v>
      </c>
      <c r="W86" s="114">
        <v>8575.276</v>
      </c>
      <c r="X86" s="115">
        <v>9361.107</v>
      </c>
      <c r="Y86" s="113">
        <v>9920.048</v>
      </c>
      <c r="Z86" s="113">
        <v>9946.636</v>
      </c>
      <c r="AA86" s="113">
        <v>11354.754</v>
      </c>
      <c r="AB86" s="113">
        <v>12244.464</v>
      </c>
      <c r="AC86" s="113">
        <v>12601.344</v>
      </c>
      <c r="AD86" s="113">
        <v>12085.355</v>
      </c>
      <c r="AE86" s="113">
        <v>13440.869</v>
      </c>
      <c r="AF86" s="115">
        <v>13323.914999999999</v>
      </c>
      <c r="AG86" s="113">
        <v>13423.016</v>
      </c>
      <c r="AH86" s="113">
        <v>12680.532000000001</v>
      </c>
      <c r="AI86" s="113">
        <v>14025.296999999999</v>
      </c>
      <c r="AJ86" s="115">
        <v>14070.444</v>
      </c>
      <c r="AK86" s="113">
        <v>13902.41</v>
      </c>
      <c r="AL86" s="113">
        <v>12677.513</v>
      </c>
      <c r="AM86" s="116">
        <v>13414.558</v>
      </c>
      <c r="AN86" s="117">
        <v>13112.642</v>
      </c>
      <c r="AO86" s="113">
        <v>13032.98</v>
      </c>
      <c r="AP86" s="113">
        <v>12072.247</v>
      </c>
      <c r="AQ86" s="118">
        <v>12840.81390789795</v>
      </c>
      <c r="AR86" s="117">
        <v>12631.2793999882</v>
      </c>
      <c r="AS86" s="113">
        <v>12608.421721715726</v>
      </c>
      <c r="AT86" s="113">
        <v>11890.6658470063</v>
      </c>
      <c r="AU86" s="118">
        <v>12839.753536081553</v>
      </c>
      <c r="AV86" s="118">
        <v>12406.218144894168</v>
      </c>
      <c r="AW86" s="113">
        <v>12262.78760267663</v>
      </c>
      <c r="AX86" s="113">
        <v>11447.009245085752</v>
      </c>
      <c r="AY86" s="118">
        <v>11923.125828952205</v>
      </c>
      <c r="AZ86" s="118">
        <v>11710.9258628254</v>
      </c>
      <c r="BA86" s="113">
        <v>11676.895530651622</v>
      </c>
      <c r="BB86" s="113">
        <v>11398.616045824116</v>
      </c>
      <c r="BC86" s="118">
        <v>12454.09743639994</v>
      </c>
      <c r="BD86" s="118">
        <v>12104.845208949067</v>
      </c>
      <c r="BE86" s="113">
        <v>12271.084776601683</v>
      </c>
      <c r="BF86" s="113">
        <v>11348.363565613134</v>
      </c>
      <c r="BG86" s="118">
        <v>12752.183512177819</v>
      </c>
      <c r="BH86" s="118">
        <v>12648.8052765896</v>
      </c>
      <c r="BI86" s="113">
        <v>13106.8872835938</v>
      </c>
      <c r="BJ86" s="113">
        <v>12703.453049499</v>
      </c>
      <c r="BK86" s="118">
        <v>13489.9740152113</v>
      </c>
      <c r="BL86" s="477"/>
      <c r="BM86" s="477"/>
      <c r="BN86" s="477"/>
      <c r="BO86" s="477"/>
    </row>
    <row r="87" spans="1:67" ht="11.25">
      <c r="A87" s="281"/>
      <c r="B87" s="447" t="s">
        <v>189</v>
      </c>
      <c r="C87" s="95" t="s">
        <v>57</v>
      </c>
      <c r="D87" s="103" t="s">
        <v>55</v>
      </c>
      <c r="E87" s="104" t="s">
        <v>55</v>
      </c>
      <c r="F87" s="104" t="s">
        <v>55</v>
      </c>
      <c r="G87" s="105" t="s">
        <v>55</v>
      </c>
      <c r="H87" s="112">
        <v>2185.855</v>
      </c>
      <c r="I87" s="113">
        <v>2318.296</v>
      </c>
      <c r="J87" s="113">
        <v>2389.827</v>
      </c>
      <c r="K87" s="114">
        <v>2667.961</v>
      </c>
      <c r="L87" s="112">
        <v>2762.549</v>
      </c>
      <c r="M87" s="113">
        <v>2945.839</v>
      </c>
      <c r="N87" s="113">
        <v>2985.822</v>
      </c>
      <c r="O87" s="114">
        <v>3221.633</v>
      </c>
      <c r="P87" s="112">
        <v>3405.897</v>
      </c>
      <c r="Q87" s="113">
        <v>3761.516</v>
      </c>
      <c r="R87" s="113">
        <v>3857.111</v>
      </c>
      <c r="S87" s="114">
        <v>4140.102</v>
      </c>
      <c r="T87" s="112">
        <v>4329.523</v>
      </c>
      <c r="U87" s="113">
        <v>4553.159</v>
      </c>
      <c r="V87" s="113">
        <v>4577.8</v>
      </c>
      <c r="W87" s="114">
        <v>4849.721</v>
      </c>
      <c r="X87" s="115">
        <v>4550.964</v>
      </c>
      <c r="Y87" s="113">
        <v>4800.416</v>
      </c>
      <c r="Z87" s="113">
        <v>4681.847</v>
      </c>
      <c r="AA87" s="113">
        <v>4871.977</v>
      </c>
      <c r="AB87" s="113">
        <v>4932</v>
      </c>
      <c r="AC87" s="113">
        <v>5534</v>
      </c>
      <c r="AD87" s="113">
        <v>5640</v>
      </c>
      <c r="AE87" s="113">
        <v>6056</v>
      </c>
      <c r="AF87" s="115">
        <v>6048</v>
      </c>
      <c r="AG87" s="113">
        <v>6402</v>
      </c>
      <c r="AH87" s="113">
        <v>6250</v>
      </c>
      <c r="AI87" s="113">
        <v>6578.161</v>
      </c>
      <c r="AJ87" s="115">
        <v>6488</v>
      </c>
      <c r="AK87" s="113">
        <v>6822</v>
      </c>
      <c r="AL87" s="113">
        <v>6678</v>
      </c>
      <c r="AM87" s="116">
        <v>7150</v>
      </c>
      <c r="AN87" s="117">
        <v>7202</v>
      </c>
      <c r="AO87" s="113">
        <v>7241</v>
      </c>
      <c r="AP87" s="113">
        <v>7167</v>
      </c>
      <c r="AQ87" s="118">
        <v>7519</v>
      </c>
      <c r="AR87" s="117">
        <v>7637.33510720687</v>
      </c>
      <c r="AS87" s="113">
        <v>7975.29154981937</v>
      </c>
      <c r="AT87" s="113">
        <v>7829.15153705063</v>
      </c>
      <c r="AU87" s="118">
        <v>8560.69293602812</v>
      </c>
      <c r="AV87" s="118">
        <v>8702.101436110539</v>
      </c>
      <c r="AW87" s="113">
        <v>9022.248903366379</v>
      </c>
      <c r="AX87" s="113">
        <v>8601.80892628561</v>
      </c>
      <c r="AY87" s="118">
        <v>9092.42792720387</v>
      </c>
      <c r="AZ87" s="118">
        <v>10105.9368609668</v>
      </c>
      <c r="BA87" s="113">
        <v>11576.2736800425</v>
      </c>
      <c r="BB87" s="113">
        <v>11567.9825016727</v>
      </c>
      <c r="BC87" s="118">
        <v>13093.713214171801</v>
      </c>
      <c r="BD87" s="118">
        <v>13810.5075630225</v>
      </c>
      <c r="BE87" s="113">
        <v>14515.8830315663</v>
      </c>
      <c r="BF87" s="113">
        <v>14192.0259020399</v>
      </c>
      <c r="BG87" s="118">
        <v>15160.473335975099</v>
      </c>
      <c r="BH87" s="118">
        <v>15186.3279191434</v>
      </c>
      <c r="BI87" s="113">
        <v>15510.7226324689</v>
      </c>
      <c r="BJ87" s="113">
        <v>14945.1489118533</v>
      </c>
      <c r="BK87" s="118">
        <v>15986.2816259881</v>
      </c>
      <c r="BL87" s="477"/>
      <c r="BM87" s="477"/>
      <c r="BN87" s="477"/>
      <c r="BO87" s="477"/>
    </row>
    <row r="88" spans="1:67" ht="11.25">
      <c r="A88" s="281"/>
      <c r="B88" s="446" t="s">
        <v>192</v>
      </c>
      <c r="C88" s="95" t="s">
        <v>57</v>
      </c>
      <c r="D88" s="103" t="s">
        <v>55</v>
      </c>
      <c r="E88" s="104" t="s">
        <v>55</v>
      </c>
      <c r="F88" s="104" t="s">
        <v>55</v>
      </c>
      <c r="G88" s="105" t="s">
        <v>55</v>
      </c>
      <c r="H88" s="112">
        <v>153.49</v>
      </c>
      <c r="I88" s="113">
        <v>156.545</v>
      </c>
      <c r="J88" s="113">
        <v>190.714</v>
      </c>
      <c r="K88" s="114">
        <v>186.823</v>
      </c>
      <c r="L88" s="112">
        <v>191.47</v>
      </c>
      <c r="M88" s="113">
        <v>200.57</v>
      </c>
      <c r="N88" s="113">
        <v>218.822</v>
      </c>
      <c r="O88" s="114">
        <v>204.542</v>
      </c>
      <c r="P88" s="112">
        <v>208.379</v>
      </c>
      <c r="Q88" s="113">
        <v>198.514</v>
      </c>
      <c r="R88" s="113">
        <v>220.514</v>
      </c>
      <c r="S88" s="114">
        <v>205.481</v>
      </c>
      <c r="T88" s="112">
        <v>215.082</v>
      </c>
      <c r="U88" s="113">
        <v>238.379</v>
      </c>
      <c r="V88" s="113">
        <v>253.388</v>
      </c>
      <c r="W88" s="114">
        <v>251.991</v>
      </c>
      <c r="X88" s="115">
        <v>230.883</v>
      </c>
      <c r="Y88" s="113">
        <v>246.371</v>
      </c>
      <c r="Z88" s="113">
        <v>265.227</v>
      </c>
      <c r="AA88" s="113">
        <v>255.761</v>
      </c>
      <c r="AB88" s="113">
        <v>260</v>
      </c>
      <c r="AC88" s="113">
        <v>280</v>
      </c>
      <c r="AD88" s="113">
        <v>308</v>
      </c>
      <c r="AE88" s="113">
        <v>311</v>
      </c>
      <c r="AF88" s="115">
        <v>312</v>
      </c>
      <c r="AG88" s="113">
        <v>327</v>
      </c>
      <c r="AH88" s="113">
        <v>361</v>
      </c>
      <c r="AI88" s="113">
        <v>368.964</v>
      </c>
      <c r="AJ88" s="115">
        <v>362.529</v>
      </c>
      <c r="AK88" s="113">
        <v>382</v>
      </c>
      <c r="AL88" s="113">
        <v>397</v>
      </c>
      <c r="AM88" s="116">
        <v>395</v>
      </c>
      <c r="AN88" s="117">
        <v>394</v>
      </c>
      <c r="AO88" s="113">
        <v>415</v>
      </c>
      <c r="AP88" s="113">
        <v>495</v>
      </c>
      <c r="AQ88" s="118">
        <v>468</v>
      </c>
      <c r="AR88" s="117">
        <v>522.0342295244379</v>
      </c>
      <c r="AS88" s="113">
        <v>522.051374850986</v>
      </c>
      <c r="AT88" s="113">
        <v>642.2208704037399</v>
      </c>
      <c r="AU88" s="118">
        <v>670.418477772404</v>
      </c>
      <c r="AV88" s="118">
        <v>700.852512241721</v>
      </c>
      <c r="AW88" s="113">
        <v>809.218981853966</v>
      </c>
      <c r="AX88" s="113">
        <v>853.011905922335</v>
      </c>
      <c r="AY88" s="118">
        <v>955.4753908270329</v>
      </c>
      <c r="AZ88" s="118">
        <v>1042.32785230127</v>
      </c>
      <c r="BA88" s="113">
        <v>1065.8210912346701</v>
      </c>
      <c r="BB88" s="113">
        <v>1068.90801759456</v>
      </c>
      <c r="BC88" s="118">
        <v>1170.60348169171</v>
      </c>
      <c r="BD88" s="118">
        <v>1297.80040222717</v>
      </c>
      <c r="BE88" s="113">
        <v>1440.6158663189299</v>
      </c>
      <c r="BF88" s="113">
        <v>1495.8310939098799</v>
      </c>
      <c r="BG88" s="118">
        <v>1551.38456129231</v>
      </c>
      <c r="BH88" s="118">
        <v>1577.4755510693399</v>
      </c>
      <c r="BI88" s="113">
        <v>1755.93803568411</v>
      </c>
      <c r="BJ88" s="113">
        <v>1588.58907588768</v>
      </c>
      <c r="BK88" s="118">
        <v>1576.5682667408398</v>
      </c>
      <c r="BL88" s="118">
        <v>1517.51224065715</v>
      </c>
      <c r="BM88" s="113">
        <v>1538.76173825162</v>
      </c>
      <c r="BN88" s="113"/>
      <c r="BO88" s="118"/>
    </row>
    <row r="89" spans="1:67" ht="11.25">
      <c r="A89" s="281"/>
      <c r="B89" s="446" t="s">
        <v>191</v>
      </c>
      <c r="C89" s="95" t="s">
        <v>57</v>
      </c>
      <c r="D89" s="103" t="s">
        <v>55</v>
      </c>
      <c r="E89" s="104" t="s">
        <v>55</v>
      </c>
      <c r="F89" s="104" t="s">
        <v>55</v>
      </c>
      <c r="G89" s="105" t="s">
        <v>55</v>
      </c>
      <c r="H89" s="112">
        <v>73.77</v>
      </c>
      <c r="I89" s="113">
        <v>85.759</v>
      </c>
      <c r="J89" s="113">
        <v>156.315</v>
      </c>
      <c r="K89" s="114">
        <v>80.096</v>
      </c>
      <c r="L89" s="112">
        <v>72.945</v>
      </c>
      <c r="M89" s="113">
        <v>83.827</v>
      </c>
      <c r="N89" s="113">
        <v>219.31</v>
      </c>
      <c r="O89" s="114">
        <v>88.344</v>
      </c>
      <c r="P89" s="112">
        <v>150.55</v>
      </c>
      <c r="Q89" s="113">
        <v>194.792</v>
      </c>
      <c r="R89" s="113">
        <v>267.438</v>
      </c>
      <c r="S89" s="114">
        <v>201.905</v>
      </c>
      <c r="T89" s="112">
        <v>194.897</v>
      </c>
      <c r="U89" s="113">
        <v>221.952</v>
      </c>
      <c r="V89" s="113">
        <v>340.499</v>
      </c>
      <c r="W89" s="114">
        <v>222.765</v>
      </c>
      <c r="X89" s="115">
        <v>220.78</v>
      </c>
      <c r="Y89" s="113">
        <v>261.818</v>
      </c>
      <c r="Z89" s="113">
        <v>357.867</v>
      </c>
      <c r="AA89" s="113">
        <v>275.004</v>
      </c>
      <c r="AB89" s="113">
        <v>249</v>
      </c>
      <c r="AC89" s="113">
        <v>285</v>
      </c>
      <c r="AD89" s="113">
        <v>400</v>
      </c>
      <c r="AE89" s="113">
        <v>283</v>
      </c>
      <c r="AF89" s="115">
        <v>277</v>
      </c>
      <c r="AG89" s="113">
        <v>313</v>
      </c>
      <c r="AH89" s="113">
        <v>435</v>
      </c>
      <c r="AI89" s="113">
        <v>303.226</v>
      </c>
      <c r="AJ89" s="115">
        <v>298.026</v>
      </c>
      <c r="AK89" s="113">
        <v>350</v>
      </c>
      <c r="AL89" s="113">
        <v>455</v>
      </c>
      <c r="AM89" s="116">
        <v>272</v>
      </c>
      <c r="AN89" s="117">
        <v>261</v>
      </c>
      <c r="AO89" s="113">
        <v>313</v>
      </c>
      <c r="AP89" s="113">
        <v>443</v>
      </c>
      <c r="AQ89" s="118">
        <v>293</v>
      </c>
      <c r="AR89" s="117">
        <v>278.308346136923</v>
      </c>
      <c r="AS89" s="113">
        <v>335.5525452026</v>
      </c>
      <c r="AT89" s="113">
        <v>436.50648808476495</v>
      </c>
      <c r="AU89" s="118">
        <v>308.253852016319</v>
      </c>
      <c r="AV89" s="118">
        <v>283.64013009934195</v>
      </c>
      <c r="AW89" s="113">
        <v>335.9425332006</v>
      </c>
      <c r="AX89" s="113">
        <v>446.27343889506596</v>
      </c>
      <c r="AY89" s="118">
        <v>300.26667264326596</v>
      </c>
      <c r="AZ89" s="118">
        <v>287.455917670243</v>
      </c>
      <c r="BA89" s="113">
        <v>327.706086564843</v>
      </c>
      <c r="BB89" s="113">
        <v>432.674349762588</v>
      </c>
      <c r="BC89" s="118">
        <v>300.51664027347005</v>
      </c>
      <c r="BD89" s="118">
        <v>286.49391251339</v>
      </c>
      <c r="BE89" s="113">
        <v>334.220019750729</v>
      </c>
      <c r="BF89" s="113">
        <v>487.56903674972096</v>
      </c>
      <c r="BG89" s="118">
        <v>318.412790593698</v>
      </c>
      <c r="BH89" s="118">
        <v>304.954916442402</v>
      </c>
      <c r="BI89" s="113">
        <v>381.464819111966</v>
      </c>
      <c r="BJ89" s="113">
        <v>542.265161947842</v>
      </c>
      <c r="BK89" s="118">
        <v>374.222056695767</v>
      </c>
      <c r="BL89" s="118">
        <v>380.85612639132995</v>
      </c>
      <c r="BM89" s="113">
        <v>481.105182830078</v>
      </c>
      <c r="BN89" s="113"/>
      <c r="BO89" s="118"/>
    </row>
    <row r="90" spans="1:67" ht="11.25">
      <c r="A90" s="281"/>
      <c r="B90" s="13"/>
      <c r="C90" s="14"/>
      <c r="D90" s="35"/>
      <c r="E90" s="34"/>
      <c r="F90" s="34"/>
      <c r="G90" s="36"/>
      <c r="H90" s="35"/>
      <c r="I90" s="34"/>
      <c r="J90" s="34"/>
      <c r="K90" s="36"/>
      <c r="L90" s="35"/>
      <c r="M90" s="34"/>
      <c r="N90" s="34"/>
      <c r="O90" s="36"/>
      <c r="P90" s="35"/>
      <c r="Q90" s="34"/>
      <c r="R90" s="34"/>
      <c r="S90" s="36"/>
      <c r="T90" s="35"/>
      <c r="U90" s="34"/>
      <c r="V90" s="34"/>
      <c r="W90" s="36"/>
      <c r="X90" s="34"/>
      <c r="Y90" s="34"/>
      <c r="Z90" s="34"/>
      <c r="AA90" s="36"/>
      <c r="AB90" s="36"/>
      <c r="AC90" s="34"/>
      <c r="AD90" s="34"/>
      <c r="AE90" s="34"/>
      <c r="AF90" s="34"/>
      <c r="AG90" s="34"/>
      <c r="AH90" s="34"/>
      <c r="AI90" s="36"/>
      <c r="AJ90" s="34"/>
      <c r="AK90" s="34"/>
      <c r="AL90" s="34"/>
      <c r="AM90" s="34"/>
      <c r="AN90" s="37" t="s">
        <v>56</v>
      </c>
      <c r="AO90" s="34" t="s">
        <v>56</v>
      </c>
      <c r="AP90" s="34"/>
      <c r="AQ90" s="38"/>
      <c r="AR90" s="37"/>
      <c r="AS90" s="34"/>
      <c r="AT90" s="34"/>
      <c r="AU90" s="38"/>
      <c r="AV90" s="38"/>
      <c r="AW90" s="34"/>
      <c r="AX90" s="38"/>
      <c r="AY90" s="38"/>
      <c r="AZ90" s="38"/>
      <c r="BA90" s="38"/>
      <c r="BB90" s="38"/>
      <c r="BC90" s="38"/>
      <c r="BD90" s="38"/>
      <c r="BE90" s="38"/>
      <c r="BF90" s="38"/>
      <c r="BG90" s="38"/>
      <c r="BH90" s="38"/>
      <c r="BI90" s="38"/>
      <c r="BJ90" s="38"/>
      <c r="BK90" s="38"/>
      <c r="BL90" s="38"/>
      <c r="BM90" s="38"/>
      <c r="BN90" s="38"/>
      <c r="BO90" s="38"/>
    </row>
    <row r="91" spans="1:67" ht="11.25">
      <c r="A91" s="287" t="s">
        <v>69</v>
      </c>
      <c r="B91" s="212" t="s">
        <v>150</v>
      </c>
      <c r="C91" s="213" t="s">
        <v>54</v>
      </c>
      <c r="D91" s="35"/>
      <c r="E91" s="34"/>
      <c r="F91" s="34"/>
      <c r="G91" s="36"/>
      <c r="H91" s="35"/>
      <c r="I91" s="34"/>
      <c r="J91" s="34"/>
      <c r="K91" s="36"/>
      <c r="L91" s="35"/>
      <c r="M91" s="34"/>
      <c r="N91" s="34"/>
      <c r="O91" s="36"/>
      <c r="P91" s="35"/>
      <c r="Q91" s="34"/>
      <c r="R91" s="34"/>
      <c r="S91" s="36"/>
      <c r="T91" s="35"/>
      <c r="U91" s="34"/>
      <c r="V91" s="34"/>
      <c r="W91" s="36"/>
      <c r="X91" s="34"/>
      <c r="Y91" s="34"/>
      <c r="Z91" s="34"/>
      <c r="AA91" s="34"/>
      <c r="AB91" s="34"/>
      <c r="AC91" s="34"/>
      <c r="AD91" s="34"/>
      <c r="AE91" s="34"/>
      <c r="AF91" s="34"/>
      <c r="AG91" s="34"/>
      <c r="AH91" s="34"/>
      <c r="AI91" s="34"/>
      <c r="AJ91" s="34"/>
      <c r="AK91" s="34"/>
      <c r="AL91" s="34"/>
      <c r="AM91" s="34"/>
      <c r="AN91" s="37"/>
      <c r="AO91" s="34"/>
      <c r="AP91" s="34"/>
      <c r="AQ91" s="38"/>
      <c r="AR91" s="37"/>
      <c r="AS91" s="34"/>
      <c r="AT91" s="34"/>
      <c r="AU91" s="38"/>
      <c r="AV91" s="220">
        <f>AV92+AV95</f>
        <v>33953.81757765164</v>
      </c>
      <c r="AW91" s="220">
        <f>AW92+AW95</f>
        <v>35759.05736816037</v>
      </c>
      <c r="AX91" s="220">
        <f>AX92+AX95</f>
        <v>36003.967713263264</v>
      </c>
      <c r="AY91" s="220">
        <f>AY92+AY95</f>
        <v>41321.08233830633</v>
      </c>
      <c r="AZ91" s="220">
        <v>44672.7548160051</v>
      </c>
      <c r="BA91" s="220">
        <v>46112.6118233526</v>
      </c>
      <c r="BB91" s="220">
        <v>44368.9234470161</v>
      </c>
      <c r="BC91" s="220">
        <v>49507.1296690963</v>
      </c>
      <c r="BD91" s="220">
        <v>49980.6684385412</v>
      </c>
      <c r="BE91" s="220">
        <v>48527.7357745246</v>
      </c>
      <c r="BF91" s="220">
        <v>46913.6951441649</v>
      </c>
      <c r="BG91" s="398">
        <v>50262.36133361</v>
      </c>
      <c r="BH91" s="220">
        <v>50868.6654585222</v>
      </c>
      <c r="BI91" s="220">
        <v>49989.2629110267</v>
      </c>
      <c r="BJ91" s="220">
        <v>48321.2428941872</v>
      </c>
      <c r="BK91" s="398">
        <v>51449.9451120009</v>
      </c>
      <c r="BL91" s="220">
        <v>51737.5143892552</v>
      </c>
      <c r="BM91" s="220">
        <v>51422.0938682552</v>
      </c>
      <c r="BN91" s="220"/>
      <c r="BO91" s="398"/>
    </row>
    <row r="92" spans="2:67" ht="11.25">
      <c r="B92" s="94" t="s">
        <v>70</v>
      </c>
      <c r="C92" s="95" t="s">
        <v>54</v>
      </c>
      <c r="D92" s="103"/>
      <c r="E92" s="104"/>
      <c r="F92" s="104"/>
      <c r="G92" s="105"/>
      <c r="H92" s="103">
        <v>669</v>
      </c>
      <c r="I92" s="104">
        <v>693</v>
      </c>
      <c r="J92" s="104">
        <v>812</v>
      </c>
      <c r="K92" s="105">
        <v>1060</v>
      </c>
      <c r="L92" s="103">
        <v>1357</v>
      </c>
      <c r="M92" s="104">
        <v>1371</v>
      </c>
      <c r="N92" s="104">
        <v>1487</v>
      </c>
      <c r="O92" s="105">
        <v>1662</v>
      </c>
      <c r="P92" s="103">
        <v>1970</v>
      </c>
      <c r="Q92" s="104">
        <v>1955.5819999999999</v>
      </c>
      <c r="R92" s="104">
        <v>2055.194</v>
      </c>
      <c r="S92" s="105">
        <v>2429.173</v>
      </c>
      <c r="T92" s="103">
        <v>2572</v>
      </c>
      <c r="U92" s="104">
        <v>2455</v>
      </c>
      <c r="V92" s="104">
        <v>2746</v>
      </c>
      <c r="W92" s="106">
        <v>3045</v>
      </c>
      <c r="X92" s="119">
        <v>3177</v>
      </c>
      <c r="Y92" s="120">
        <v>3079</v>
      </c>
      <c r="Z92" s="120">
        <v>3083</v>
      </c>
      <c r="AA92" s="120">
        <v>3373</v>
      </c>
      <c r="AB92" s="120">
        <v>3641</v>
      </c>
      <c r="AC92" s="120">
        <v>3605</v>
      </c>
      <c r="AD92" s="120">
        <v>3679</v>
      </c>
      <c r="AE92" s="120">
        <v>4098</v>
      </c>
      <c r="AF92" s="119">
        <v>4406</v>
      </c>
      <c r="AG92" s="120">
        <v>4367</v>
      </c>
      <c r="AH92" s="120">
        <v>4762</v>
      </c>
      <c r="AI92" s="120">
        <v>5712</v>
      </c>
      <c r="AJ92" s="119">
        <v>6732</v>
      </c>
      <c r="AK92" s="120">
        <v>7680</v>
      </c>
      <c r="AL92" s="120">
        <v>8432</v>
      </c>
      <c r="AM92" s="121">
        <v>11596</v>
      </c>
      <c r="AN92" s="122">
        <v>13479</v>
      </c>
      <c r="AO92" s="120">
        <v>14522</v>
      </c>
      <c r="AP92" s="120">
        <v>15472</v>
      </c>
      <c r="AQ92" s="123">
        <v>19369</v>
      </c>
      <c r="AR92" s="122">
        <v>22374.0472444631</v>
      </c>
      <c r="AS92" s="120">
        <v>24048.0449709012</v>
      </c>
      <c r="AT92" s="120">
        <v>25150.7447111405</v>
      </c>
      <c r="AU92" s="123">
        <v>30947.4452000679</v>
      </c>
      <c r="AV92" s="123">
        <v>33744.4133316669</v>
      </c>
      <c r="AW92" s="120">
        <v>35524.2938982799</v>
      </c>
      <c r="AX92" s="120">
        <v>35730.1258839038</v>
      </c>
      <c r="AY92" s="123">
        <v>41027.6028157271</v>
      </c>
      <c r="AZ92" s="123">
        <v>44326.1545438194</v>
      </c>
      <c r="BA92" s="120">
        <v>45721.8529103919</v>
      </c>
      <c r="BB92" s="120">
        <v>43932.9613977217</v>
      </c>
      <c r="BC92" s="123">
        <v>49035.9954806203</v>
      </c>
      <c r="BD92" s="123">
        <v>49432.1565095459</v>
      </c>
      <c r="BE92" s="120">
        <v>47946.0372984654</v>
      </c>
      <c r="BF92" s="120">
        <v>46275.6446567823</v>
      </c>
      <c r="BG92" s="123">
        <v>49606.229294</v>
      </c>
      <c r="BH92" s="123">
        <v>50183.9962083333</v>
      </c>
      <c r="BI92" s="120">
        <v>49179.3197327285</v>
      </c>
      <c r="BJ92" s="120">
        <v>47488.3185599466</v>
      </c>
      <c r="BK92" s="123">
        <v>50554.3441236233</v>
      </c>
      <c r="BL92" s="123">
        <v>50783.0779528953</v>
      </c>
      <c r="BM92" s="120">
        <v>50425.666434051</v>
      </c>
      <c r="BN92" s="120"/>
      <c r="BO92" s="123"/>
    </row>
    <row r="93" spans="1:67" ht="11.25">
      <c r="A93" s="281"/>
      <c r="B93" s="124" t="s">
        <v>123</v>
      </c>
      <c r="C93" s="95" t="s">
        <v>54</v>
      </c>
      <c r="D93" s="103"/>
      <c r="E93" s="104"/>
      <c r="F93" s="104"/>
      <c r="G93" s="105"/>
      <c r="H93" s="103"/>
      <c r="I93" s="104"/>
      <c r="J93" s="104"/>
      <c r="K93" s="105"/>
      <c r="L93" s="103"/>
      <c r="M93" s="104"/>
      <c r="N93" s="104"/>
      <c r="O93" s="105"/>
      <c r="P93" s="103"/>
      <c r="Q93" s="104"/>
      <c r="R93" s="104"/>
      <c r="S93" s="105"/>
      <c r="T93" s="103"/>
      <c r="U93" s="104"/>
      <c r="V93" s="104"/>
      <c r="W93" s="106"/>
      <c r="X93" s="119"/>
      <c r="Y93" s="120"/>
      <c r="Z93" s="120"/>
      <c r="AA93" s="120"/>
      <c r="AB93" s="120"/>
      <c r="AC93" s="120"/>
      <c r="AD93" s="120"/>
      <c r="AE93" s="120"/>
      <c r="AF93" s="119"/>
      <c r="AG93" s="120"/>
      <c r="AH93" s="120"/>
      <c r="AI93" s="120"/>
      <c r="AJ93" s="119">
        <v>5418.984</v>
      </c>
      <c r="AK93" s="120">
        <v>6046</v>
      </c>
      <c r="AL93" s="120">
        <v>6635</v>
      </c>
      <c r="AM93" s="121">
        <v>9103</v>
      </c>
      <c r="AN93" s="122">
        <v>10851.592</v>
      </c>
      <c r="AO93" s="120">
        <v>11858.274</v>
      </c>
      <c r="AP93" s="120">
        <v>12785.566028</v>
      </c>
      <c r="AQ93" s="123">
        <v>16267.4727536119</v>
      </c>
      <c r="AR93" s="122">
        <v>19161.2938227894</v>
      </c>
      <c r="AS93" s="120">
        <v>20720.6781176049</v>
      </c>
      <c r="AT93" s="120">
        <v>21759.87730654</v>
      </c>
      <c r="AU93" s="123">
        <v>27017.1146859767</v>
      </c>
      <c r="AV93" s="123">
        <v>29747.1243261513</v>
      </c>
      <c r="AW93" s="120">
        <v>31502.235458024</v>
      </c>
      <c r="AX93" s="120">
        <v>31778.73649289</v>
      </c>
      <c r="AY93" s="123">
        <v>36723.1906833115</v>
      </c>
      <c r="AZ93" s="123">
        <v>39939.5338019633</v>
      </c>
      <c r="BA93" s="120">
        <v>41853.2319744392</v>
      </c>
      <c r="BB93" s="120">
        <v>40424.2115846864</v>
      </c>
      <c r="BC93" s="123">
        <v>45310.2125357557</v>
      </c>
      <c r="BD93" s="123">
        <v>46254.4379777165</v>
      </c>
      <c r="BE93" s="120">
        <v>45173.2915976524</v>
      </c>
      <c r="BF93" s="120">
        <v>43577.2503272193</v>
      </c>
      <c r="BG93" s="123">
        <v>46921.4652216455</v>
      </c>
      <c r="BH93" s="123">
        <v>47373.6013474106</v>
      </c>
      <c r="BI93" s="120">
        <v>46779.3857007574</v>
      </c>
      <c r="BJ93" s="120">
        <v>45218.7105043894</v>
      </c>
      <c r="BK93" s="123">
        <v>48211.6670642499</v>
      </c>
      <c r="BL93" s="123">
        <v>48594.9212494617</v>
      </c>
      <c r="BM93" s="120">
        <v>48289.8296295569</v>
      </c>
      <c r="BN93" s="120"/>
      <c r="BO93" s="123"/>
    </row>
    <row r="94" spans="1:67" ht="11.25">
      <c r="A94" s="281"/>
      <c r="B94" s="124" t="s">
        <v>124</v>
      </c>
      <c r="C94" s="95" t="s">
        <v>54</v>
      </c>
      <c r="D94" s="103"/>
      <c r="E94" s="104"/>
      <c r="F94" s="104"/>
      <c r="G94" s="105"/>
      <c r="H94" s="103"/>
      <c r="I94" s="104"/>
      <c r="J94" s="104"/>
      <c r="K94" s="105"/>
      <c r="L94" s="103"/>
      <c r="M94" s="104"/>
      <c r="N94" s="104"/>
      <c r="O94" s="105"/>
      <c r="P94" s="103"/>
      <c r="Q94" s="104"/>
      <c r="R94" s="104"/>
      <c r="S94" s="105"/>
      <c r="T94" s="103"/>
      <c r="U94" s="104"/>
      <c r="V94" s="104"/>
      <c r="W94" s="106"/>
      <c r="X94" s="119"/>
      <c r="Y94" s="120"/>
      <c r="Z94" s="120"/>
      <c r="AA94" s="120"/>
      <c r="AB94" s="120"/>
      <c r="AC94" s="120"/>
      <c r="AD94" s="120"/>
      <c r="AE94" s="120"/>
      <c r="AF94" s="119"/>
      <c r="AG94" s="120"/>
      <c r="AH94" s="120"/>
      <c r="AI94" s="120"/>
      <c r="AJ94" s="119">
        <v>1313.229</v>
      </c>
      <c r="AK94" s="120">
        <v>1633</v>
      </c>
      <c r="AL94" s="120">
        <v>1797</v>
      </c>
      <c r="AM94" s="121">
        <v>2493</v>
      </c>
      <c r="AN94" s="122">
        <v>2628.748609</v>
      </c>
      <c r="AO94" s="120">
        <v>2663.392512</v>
      </c>
      <c r="AP94" s="120">
        <v>2688.175682</v>
      </c>
      <c r="AQ94" s="123">
        <v>3101.85513432373</v>
      </c>
      <c r="AR94" s="122">
        <v>3212.75379687463</v>
      </c>
      <c r="AS94" s="120">
        <v>3327.36673627705</v>
      </c>
      <c r="AT94" s="120">
        <v>3390.86680014951</v>
      </c>
      <c r="AU94" s="123">
        <v>3930.33021020958</v>
      </c>
      <c r="AV94" s="123">
        <v>3997.19826037968</v>
      </c>
      <c r="AW94" s="120">
        <v>4022.0554402559605</v>
      </c>
      <c r="AX94" s="120">
        <v>3951.75596771376</v>
      </c>
      <c r="AY94" s="123">
        <v>4304.4121324155</v>
      </c>
      <c r="AZ94" s="123">
        <v>4386.62074758124</v>
      </c>
      <c r="BA94" s="120">
        <v>3868.62094595279</v>
      </c>
      <c r="BB94" s="120">
        <v>3508.74980961978</v>
      </c>
      <c r="BC94" s="123">
        <v>3725.78295347708</v>
      </c>
      <c r="BD94" s="123">
        <v>3177.71853182924</v>
      </c>
      <c r="BE94" s="120">
        <v>2772.57609058222</v>
      </c>
      <c r="BF94" s="120">
        <v>2698.39401737514</v>
      </c>
      <c r="BG94" s="123">
        <v>2684.38439835443</v>
      </c>
      <c r="BH94" s="123">
        <v>2809.76415492265</v>
      </c>
      <c r="BI94" s="120">
        <v>2399.62787297111</v>
      </c>
      <c r="BJ94" s="120">
        <v>2268.52994455717</v>
      </c>
      <c r="BK94" s="123">
        <v>2342.89336537343</v>
      </c>
      <c r="BL94" s="123">
        <v>2188.53630843359</v>
      </c>
      <c r="BM94" s="120">
        <v>2135.61292449413</v>
      </c>
      <c r="BN94" s="120"/>
      <c r="BO94" s="123"/>
    </row>
    <row r="95" spans="1:67" ht="11.25">
      <c r="A95" s="281"/>
      <c r="B95" s="94" t="s">
        <v>71</v>
      </c>
      <c r="C95" s="95" t="s">
        <v>54</v>
      </c>
      <c r="D95" s="103"/>
      <c r="E95" s="104"/>
      <c r="F95" s="104"/>
      <c r="G95" s="105"/>
      <c r="H95" s="103"/>
      <c r="I95" s="104"/>
      <c r="J95" s="104"/>
      <c r="K95" s="105"/>
      <c r="L95" s="103"/>
      <c r="M95" s="104"/>
      <c r="N95" s="104"/>
      <c r="O95" s="105"/>
      <c r="P95" s="103"/>
      <c r="Q95" s="104"/>
      <c r="R95" s="104"/>
      <c r="S95" s="105"/>
      <c r="T95" s="103"/>
      <c r="U95" s="104"/>
      <c r="V95" s="104"/>
      <c r="W95" s="105"/>
      <c r="X95" s="119">
        <v>70</v>
      </c>
      <c r="Y95" s="120">
        <v>57</v>
      </c>
      <c r="Z95" s="120">
        <v>55</v>
      </c>
      <c r="AA95" s="120">
        <v>80</v>
      </c>
      <c r="AB95" s="120">
        <v>74</v>
      </c>
      <c r="AC95" s="120">
        <v>68</v>
      </c>
      <c r="AD95" s="120">
        <v>66</v>
      </c>
      <c r="AE95" s="120">
        <v>82</v>
      </c>
      <c r="AF95" s="119">
        <v>73</v>
      </c>
      <c r="AG95" s="120">
        <v>66</v>
      </c>
      <c r="AH95" s="120">
        <v>67</v>
      </c>
      <c r="AI95" s="120">
        <v>76</v>
      </c>
      <c r="AJ95" s="119">
        <v>86</v>
      </c>
      <c r="AK95" s="120">
        <v>87</v>
      </c>
      <c r="AL95" s="120">
        <v>95</v>
      </c>
      <c r="AM95" s="121">
        <v>101</v>
      </c>
      <c r="AN95" s="122">
        <v>113</v>
      </c>
      <c r="AO95" s="120">
        <v>111</v>
      </c>
      <c r="AP95" s="120">
        <v>118</v>
      </c>
      <c r="AQ95" s="123">
        <v>128</v>
      </c>
      <c r="AR95" s="122">
        <v>136.557530686757</v>
      </c>
      <c r="AS95" s="120">
        <v>160.57268043535</v>
      </c>
      <c r="AT95" s="120">
        <v>167.813061875312</v>
      </c>
      <c r="AU95" s="123">
        <v>198.71963584454</v>
      </c>
      <c r="AV95" s="123">
        <v>209.404245984734</v>
      </c>
      <c r="AW95" s="120">
        <v>234.763469880468</v>
      </c>
      <c r="AX95" s="120">
        <v>273.841829359464</v>
      </c>
      <c r="AY95" s="123">
        <v>293.47952257923</v>
      </c>
      <c r="AZ95" s="123">
        <v>346.600265058612</v>
      </c>
      <c r="BA95" s="120">
        <v>390.758912150698</v>
      </c>
      <c r="BB95" s="120">
        <v>435.962052292945</v>
      </c>
      <c r="BC95" s="123">
        <v>471.134181336186</v>
      </c>
      <c r="BD95" s="123">
        <v>548.511924995392</v>
      </c>
      <c r="BE95" s="120">
        <v>581.515144059255</v>
      </c>
      <c r="BF95" s="120">
        <v>637.627972136397</v>
      </c>
      <c r="BG95" s="123">
        <v>656.382062475401</v>
      </c>
      <c r="BH95" s="123">
        <v>684.36109518889</v>
      </c>
      <c r="BI95" s="120">
        <v>810.672945765872</v>
      </c>
      <c r="BJ95" s="120">
        <v>833.494334240578</v>
      </c>
      <c r="BK95" s="123">
        <v>896.568523377567</v>
      </c>
      <c r="BL95" s="123">
        <v>954.44643635992</v>
      </c>
      <c r="BM95" s="120">
        <v>996.437434204189</v>
      </c>
      <c r="BN95" s="120"/>
      <c r="BO95" s="123"/>
    </row>
    <row r="96" spans="1:67" ht="11.25">
      <c r="A96" s="281"/>
      <c r="B96" s="13"/>
      <c r="C96" s="14"/>
      <c r="D96" s="18"/>
      <c r="E96" s="13"/>
      <c r="F96" s="13"/>
      <c r="G96" s="19"/>
      <c r="H96" s="18"/>
      <c r="I96" s="13"/>
      <c r="J96" s="13"/>
      <c r="K96" s="19"/>
      <c r="L96" s="18"/>
      <c r="M96" s="13"/>
      <c r="N96" s="13"/>
      <c r="O96" s="19"/>
      <c r="P96" s="18"/>
      <c r="Q96" s="13"/>
      <c r="R96" s="13"/>
      <c r="S96" s="19"/>
      <c r="T96" s="18"/>
      <c r="U96" s="13"/>
      <c r="V96" s="13"/>
      <c r="W96" s="19"/>
      <c r="X96" s="13"/>
      <c r="Y96" s="13"/>
      <c r="Z96" s="13"/>
      <c r="AA96" s="19"/>
      <c r="AB96" s="13"/>
      <c r="AC96" s="13"/>
      <c r="AD96" s="13"/>
      <c r="AE96" s="13"/>
      <c r="AF96" s="54"/>
      <c r="AG96" s="55"/>
      <c r="AH96" s="55"/>
      <c r="AI96" s="56"/>
      <c r="AJ96" s="54"/>
      <c r="AK96" s="55"/>
      <c r="AL96" s="55"/>
      <c r="AM96" s="56"/>
      <c r="AN96" s="54"/>
      <c r="AO96" s="55"/>
      <c r="AP96" s="55"/>
      <c r="AQ96" s="56"/>
      <c r="AR96" s="54"/>
      <c r="AS96" s="55"/>
      <c r="AT96" s="55"/>
      <c r="AU96" s="56"/>
      <c r="AV96" s="54"/>
      <c r="AW96" s="55"/>
      <c r="AX96" s="55"/>
      <c r="AY96" s="56"/>
      <c r="AZ96" s="56"/>
      <c r="BA96" s="56"/>
      <c r="BB96" s="56"/>
      <c r="BC96" s="56"/>
      <c r="BD96" s="56"/>
      <c r="BE96" s="56"/>
      <c r="BF96" s="56"/>
      <c r="BG96" s="56"/>
      <c r="BH96" s="56"/>
      <c r="BI96" s="55"/>
      <c r="BJ96" s="55"/>
      <c r="BK96" s="56"/>
      <c r="BL96" s="56"/>
      <c r="BM96" s="55"/>
      <c r="BN96" s="55"/>
      <c r="BO96" s="56"/>
    </row>
    <row r="97" spans="1:67" ht="11.25">
      <c r="A97" s="287" t="s">
        <v>115</v>
      </c>
      <c r="B97" s="249" t="s">
        <v>117</v>
      </c>
      <c r="C97" s="213" t="s">
        <v>116</v>
      </c>
      <c r="D97" s="250"/>
      <c r="E97" s="251"/>
      <c r="F97" s="251"/>
      <c r="G97" s="252"/>
      <c r="H97" s="250"/>
      <c r="I97" s="251"/>
      <c r="J97" s="251"/>
      <c r="K97" s="252"/>
      <c r="L97" s="250"/>
      <c r="M97" s="251"/>
      <c r="N97" s="251"/>
      <c r="O97" s="252"/>
      <c r="P97" s="250"/>
      <c r="Q97" s="251"/>
      <c r="R97" s="251"/>
      <c r="S97" s="252"/>
      <c r="T97" s="250"/>
      <c r="U97" s="251"/>
      <c r="V97" s="251"/>
      <c r="W97" s="253"/>
      <c r="X97" s="254"/>
      <c r="Y97" s="255"/>
      <c r="Z97" s="255"/>
      <c r="AA97" s="255"/>
      <c r="AB97" s="255"/>
      <c r="AC97" s="255"/>
      <c r="AD97" s="255"/>
      <c r="AE97" s="255"/>
      <c r="AF97" s="254"/>
      <c r="AG97" s="255"/>
      <c r="AH97" s="255"/>
      <c r="AI97" s="255"/>
      <c r="AJ97" s="254"/>
      <c r="AK97" s="255"/>
      <c r="AL97" s="255"/>
      <c r="AM97" s="256"/>
      <c r="AN97" s="257"/>
      <c r="AO97" s="255"/>
      <c r="AP97" s="255"/>
      <c r="AQ97" s="258"/>
      <c r="AR97" s="257">
        <v>6134.840066742916</v>
      </c>
      <c r="AS97" s="255">
        <v>7021.394987786742</v>
      </c>
      <c r="AT97" s="255">
        <v>7685.935261907749</v>
      </c>
      <c r="AU97" s="258">
        <v>9428.741724581012</v>
      </c>
      <c r="AV97" s="258">
        <v>11272.78462406328</v>
      </c>
      <c r="AW97" s="255">
        <v>13039.582010629687</v>
      </c>
      <c r="AX97" s="255">
        <v>14784.561850630957</v>
      </c>
      <c r="AY97" s="258">
        <v>16725.39950079463</v>
      </c>
      <c r="AZ97" s="258">
        <v>19556.663037872462</v>
      </c>
      <c r="BA97" s="255">
        <v>22001.96862783828</v>
      </c>
      <c r="BB97" s="255">
        <v>25426.27934938115</v>
      </c>
      <c r="BC97" s="258">
        <v>28469.234325122852</v>
      </c>
      <c r="BD97" s="258">
        <v>32177.18217907666</v>
      </c>
      <c r="BE97" s="255">
        <v>35122.75597040967</v>
      </c>
      <c r="BF97" s="255">
        <v>40288.451490398336</v>
      </c>
      <c r="BG97" s="258">
        <v>47566.35290656592</v>
      </c>
      <c r="BH97" s="258">
        <v>56671.792180739554</v>
      </c>
      <c r="BI97" s="255">
        <v>66351.01588163477</v>
      </c>
      <c r="BJ97" s="255">
        <v>83633.93427468554</v>
      </c>
      <c r="BK97" s="258">
        <v>98619.60866768457</v>
      </c>
      <c r="BL97" s="258">
        <v>112318.3008282168</v>
      </c>
      <c r="BM97" s="255">
        <v>129976.86228834862</v>
      </c>
      <c r="BN97" s="255"/>
      <c r="BO97" s="258"/>
    </row>
    <row r="98" spans="1:67" ht="11.25">
      <c r="A98" s="281"/>
      <c r="B98" s="94" t="s">
        <v>178</v>
      </c>
      <c r="C98" s="95" t="s">
        <v>116</v>
      </c>
      <c r="D98" s="103"/>
      <c r="E98" s="104"/>
      <c r="F98" s="104"/>
      <c r="G98" s="105"/>
      <c r="H98" s="103"/>
      <c r="I98" s="104"/>
      <c r="J98" s="104"/>
      <c r="K98" s="105"/>
      <c r="L98" s="103"/>
      <c r="M98" s="104"/>
      <c r="N98" s="104"/>
      <c r="O98" s="105"/>
      <c r="P98" s="103"/>
      <c r="Q98" s="104"/>
      <c r="R98" s="104"/>
      <c r="S98" s="105"/>
      <c r="T98" s="103"/>
      <c r="U98" s="104"/>
      <c r="V98" s="104"/>
      <c r="W98" s="105"/>
      <c r="X98" s="119"/>
      <c r="Y98" s="120"/>
      <c r="Z98" s="120"/>
      <c r="AA98" s="120"/>
      <c r="AB98" s="120"/>
      <c r="AC98" s="120"/>
      <c r="AD98" s="120"/>
      <c r="AE98" s="120"/>
      <c r="AF98" s="119"/>
      <c r="AG98" s="120"/>
      <c r="AH98" s="120"/>
      <c r="AI98" s="120"/>
      <c r="AJ98" s="119"/>
      <c r="AK98" s="120"/>
      <c r="AL98" s="120"/>
      <c r="AM98" s="121"/>
      <c r="AN98" s="122"/>
      <c r="AO98" s="120"/>
      <c r="AP98" s="120"/>
      <c r="AQ98" s="123"/>
      <c r="AR98" s="122"/>
      <c r="AS98" s="120"/>
      <c r="AT98" s="120"/>
      <c r="AU98" s="123"/>
      <c r="AV98" s="123">
        <v>2606.8969632999806</v>
      </c>
      <c r="AW98" s="120">
        <v>2722.3718861991797</v>
      </c>
      <c r="AX98" s="120">
        <v>2890.8666241992187</v>
      </c>
      <c r="AY98" s="123">
        <v>2882.3600134887597</v>
      </c>
      <c r="AZ98" s="123">
        <v>2907.72929296875</v>
      </c>
      <c r="BA98" s="120">
        <v>2946.6451058369826</v>
      </c>
      <c r="BB98" s="120">
        <v>3244.0013318206934</v>
      </c>
      <c r="BC98" s="123">
        <v>3312.6023263517577</v>
      </c>
      <c r="BD98" s="123">
        <v>3337.0710797557326</v>
      </c>
      <c r="BE98" s="120">
        <v>3240.537584734385</v>
      </c>
      <c r="BF98" s="120">
        <v>3684.6940041518947</v>
      </c>
      <c r="BG98" s="123">
        <v>3973.5370984550486</v>
      </c>
      <c r="BH98" s="123">
        <v>4567.172807221347</v>
      </c>
      <c r="BI98" s="120">
        <v>4874.301342884424</v>
      </c>
      <c r="BJ98" s="120">
        <v>6754.013908555107</v>
      </c>
      <c r="BK98" s="123">
        <v>7797.131102395654</v>
      </c>
      <c r="BL98" s="123">
        <v>8177.031022579267</v>
      </c>
      <c r="BM98" s="120">
        <v>9083.911465310917</v>
      </c>
      <c r="BN98" s="120"/>
      <c r="BO98" s="123"/>
    </row>
    <row r="99" spans="1:67" ht="14.25" customHeight="1" thickBot="1">
      <c r="A99" s="281"/>
      <c r="B99" s="13"/>
      <c r="C99" s="14"/>
      <c r="D99" s="41"/>
      <c r="E99" s="42"/>
      <c r="F99" s="42"/>
      <c r="G99" s="39"/>
      <c r="H99" s="41"/>
      <c r="I99" s="43"/>
      <c r="J99" s="43"/>
      <c r="K99" s="43"/>
      <c r="L99" s="41"/>
      <c r="M99" s="43"/>
      <c r="N99" s="43"/>
      <c r="O99" s="43"/>
      <c r="P99" s="41"/>
      <c r="Q99" s="43"/>
      <c r="R99" s="43"/>
      <c r="S99" s="43"/>
      <c r="T99" s="41"/>
      <c r="U99" s="43"/>
      <c r="V99" s="43"/>
      <c r="W99" s="43"/>
      <c r="X99" s="41"/>
      <c r="Y99" s="43"/>
      <c r="Z99" s="43"/>
      <c r="AA99" s="43"/>
      <c r="AB99" s="41"/>
      <c r="AC99" s="43"/>
      <c r="AD99" s="43"/>
      <c r="AE99" s="43"/>
      <c r="AF99" s="41"/>
      <c r="AG99" s="43"/>
      <c r="AH99" s="43"/>
      <c r="AI99" s="43"/>
      <c r="AJ99" s="41"/>
      <c r="AK99" s="43"/>
      <c r="AL99" s="43"/>
      <c r="AM99" s="43"/>
      <c r="AN99" s="41"/>
      <c r="AO99" s="43"/>
      <c r="AP99" s="43"/>
      <c r="AQ99" s="43"/>
      <c r="AR99" s="41"/>
      <c r="AS99" s="43"/>
      <c r="AT99" s="43"/>
      <c r="AU99" s="43"/>
      <c r="AV99" s="41"/>
      <c r="AW99" s="43"/>
      <c r="AX99" s="43"/>
      <c r="AY99" s="43"/>
      <c r="AZ99" s="43"/>
      <c r="BA99" s="43"/>
      <c r="BB99" s="43"/>
      <c r="BC99" s="43"/>
      <c r="BD99" s="43"/>
      <c r="BE99" s="43"/>
      <c r="BF99" s="43"/>
      <c r="BG99" s="43"/>
      <c r="BH99" s="43"/>
      <c r="BI99" s="43"/>
      <c r="BJ99" s="43"/>
      <c r="BK99" s="43"/>
      <c r="BL99" s="43"/>
      <c r="BM99" s="43"/>
      <c r="BN99" s="43"/>
      <c r="BO99" s="43"/>
    </row>
    <row r="100" spans="1:67" ht="21" customHeight="1" thickBot="1">
      <c r="A100" s="289" t="s">
        <v>89</v>
      </c>
      <c r="B100" s="222"/>
      <c r="C100" s="223"/>
      <c r="D100" s="269"/>
      <c r="E100" s="270"/>
      <c r="F100" s="270"/>
      <c r="G100" s="271"/>
      <c r="H100" s="269"/>
      <c r="I100" s="270"/>
      <c r="J100" s="270"/>
      <c r="K100" s="271"/>
      <c r="L100" s="269"/>
      <c r="M100" s="270"/>
      <c r="N100" s="270"/>
      <c r="O100" s="271"/>
      <c r="P100" s="269"/>
      <c r="Q100" s="270"/>
      <c r="R100" s="270"/>
      <c r="S100" s="271"/>
      <c r="T100" s="269"/>
      <c r="U100" s="270"/>
      <c r="V100" s="270"/>
      <c r="W100" s="271"/>
      <c r="X100" s="270"/>
      <c r="Y100" s="270"/>
      <c r="Z100" s="270"/>
      <c r="AA100" s="271"/>
      <c r="AB100" s="270"/>
      <c r="AC100" s="270"/>
      <c r="AD100" s="270"/>
      <c r="AE100" s="271"/>
      <c r="AF100" s="270"/>
      <c r="AG100" s="270"/>
      <c r="AH100" s="270"/>
      <c r="AI100" s="271"/>
      <c r="AJ100" s="270"/>
      <c r="AK100" s="270"/>
      <c r="AL100" s="270"/>
      <c r="AM100" s="270"/>
      <c r="AN100" s="272"/>
      <c r="AO100" s="270"/>
      <c r="AP100" s="270"/>
      <c r="AQ100" s="273"/>
      <c r="AR100" s="272"/>
      <c r="AS100" s="270"/>
      <c r="AT100" s="270"/>
      <c r="AU100" s="273"/>
      <c r="AV100" s="272"/>
      <c r="AW100" s="270"/>
      <c r="AX100" s="270"/>
      <c r="AY100" s="273"/>
      <c r="AZ100" s="272"/>
      <c r="BA100" s="270"/>
      <c r="BB100" s="270"/>
      <c r="BC100" s="273"/>
      <c r="BD100" s="272"/>
      <c r="BE100" s="270"/>
      <c r="BF100" s="270"/>
      <c r="BG100" s="273"/>
      <c r="BH100" s="272"/>
      <c r="BI100" s="270"/>
      <c r="BJ100" s="270"/>
      <c r="BK100" s="273"/>
      <c r="BL100" s="272"/>
      <c r="BM100" s="270"/>
      <c r="BN100" s="270"/>
      <c r="BO100" s="273"/>
    </row>
    <row r="101" spans="1:67" ht="11.25">
      <c r="A101" s="281"/>
      <c r="B101" s="13"/>
      <c r="C101" s="14"/>
      <c r="D101" s="33"/>
      <c r="E101" s="29"/>
      <c r="F101" s="29"/>
      <c r="G101" s="28"/>
      <c r="H101" s="33"/>
      <c r="I101" s="29"/>
      <c r="J101" s="29"/>
      <c r="K101" s="28"/>
      <c r="L101" s="33"/>
      <c r="M101" s="29"/>
      <c r="N101" s="29"/>
      <c r="O101" s="28"/>
      <c r="P101" s="33"/>
      <c r="Q101" s="29"/>
      <c r="R101" s="29"/>
      <c r="S101" s="28"/>
      <c r="T101" s="33"/>
      <c r="U101" s="29"/>
      <c r="V101" s="29"/>
      <c r="W101" s="28"/>
      <c r="X101" s="29"/>
      <c r="Y101" s="29"/>
      <c r="Z101" s="29"/>
      <c r="AA101" s="28"/>
      <c r="AB101" s="28"/>
      <c r="AC101" s="28"/>
      <c r="AD101" s="28"/>
      <c r="AE101" s="28"/>
      <c r="AF101" s="29"/>
      <c r="AG101" s="29"/>
      <c r="AH101" s="29"/>
      <c r="AI101" s="28"/>
      <c r="AJ101" s="29"/>
      <c r="AK101" s="29"/>
      <c r="AL101" s="29"/>
      <c r="AM101" s="29"/>
      <c r="AN101" s="30"/>
      <c r="AO101" s="29"/>
      <c r="AP101" s="29"/>
      <c r="AQ101" s="31"/>
      <c r="AR101" s="30"/>
      <c r="AS101" s="29"/>
      <c r="AT101" s="29"/>
      <c r="AU101" s="31"/>
      <c r="AV101" s="30"/>
      <c r="AW101" s="29"/>
      <c r="AX101" s="29"/>
      <c r="AY101" s="31"/>
      <c r="AZ101" s="31"/>
      <c r="BA101" s="31"/>
      <c r="BB101" s="31"/>
      <c r="BC101" s="31"/>
      <c r="BD101" s="31"/>
      <c r="BE101" s="31"/>
      <c r="BF101" s="31"/>
      <c r="BG101" s="31"/>
      <c r="BH101" s="31"/>
      <c r="BI101" s="31"/>
      <c r="BJ101" s="31"/>
      <c r="BK101" s="31"/>
      <c r="BL101" s="31"/>
      <c r="BM101" s="31"/>
      <c r="BN101" s="31"/>
      <c r="BO101" s="31"/>
    </row>
    <row r="102" spans="1:67" ht="12.75">
      <c r="A102" s="290"/>
      <c r="B102" s="13"/>
      <c r="C102" s="14"/>
      <c r="D102" s="57" t="s">
        <v>11</v>
      </c>
      <c r="E102" s="57" t="s">
        <v>12</v>
      </c>
      <c r="F102" s="57" t="s">
        <v>13</v>
      </c>
      <c r="G102" s="58" t="s">
        <v>14</v>
      </c>
      <c r="H102" s="59" t="s">
        <v>15</v>
      </c>
      <c r="I102" s="57" t="s">
        <v>16</v>
      </c>
      <c r="J102" s="57" t="s">
        <v>17</v>
      </c>
      <c r="K102" s="58" t="s">
        <v>18</v>
      </c>
      <c r="L102" s="59" t="s">
        <v>19</v>
      </c>
      <c r="M102" s="57" t="s">
        <v>20</v>
      </c>
      <c r="N102" s="57" t="s">
        <v>21</v>
      </c>
      <c r="O102" s="58" t="s">
        <v>22</v>
      </c>
      <c r="P102" s="59" t="s">
        <v>23</v>
      </c>
      <c r="Q102" s="57" t="s">
        <v>24</v>
      </c>
      <c r="R102" s="57" t="s">
        <v>25</v>
      </c>
      <c r="S102" s="58" t="s">
        <v>26</v>
      </c>
      <c r="T102" s="59" t="s">
        <v>27</v>
      </c>
      <c r="U102" s="57" t="s">
        <v>28</v>
      </c>
      <c r="V102" s="57" t="s">
        <v>29</v>
      </c>
      <c r="W102" s="58" t="s">
        <v>30</v>
      </c>
      <c r="X102" s="60" t="s">
        <v>31</v>
      </c>
      <c r="Y102" s="57" t="s">
        <v>32</v>
      </c>
      <c r="Z102" s="57" t="s">
        <v>33</v>
      </c>
      <c r="AA102" s="57" t="s">
        <v>34</v>
      </c>
      <c r="AB102" s="57" t="s">
        <v>35</v>
      </c>
      <c r="AC102" s="57" t="s">
        <v>36</v>
      </c>
      <c r="AD102" s="57" t="s">
        <v>37</v>
      </c>
      <c r="AE102" s="57" t="s">
        <v>38</v>
      </c>
      <c r="AF102" s="60" t="s">
        <v>39</v>
      </c>
      <c r="AG102" s="57" t="s">
        <v>40</v>
      </c>
      <c r="AH102" s="57" t="s">
        <v>41</v>
      </c>
      <c r="AI102" s="57" t="s">
        <v>42</v>
      </c>
      <c r="AJ102" s="60" t="s">
        <v>43</v>
      </c>
      <c r="AK102" s="57" t="s">
        <v>44</v>
      </c>
      <c r="AL102" s="57" t="s">
        <v>45</v>
      </c>
      <c r="AM102" s="61" t="s">
        <v>46</v>
      </c>
      <c r="AN102" s="62" t="s">
        <v>47</v>
      </c>
      <c r="AO102" s="57" t="s">
        <v>48</v>
      </c>
      <c r="AP102" s="57" t="s">
        <v>49</v>
      </c>
      <c r="AQ102" s="63" t="s">
        <v>50</v>
      </c>
      <c r="AR102" s="62" t="s">
        <v>92</v>
      </c>
      <c r="AS102" s="57" t="s">
        <v>93</v>
      </c>
      <c r="AT102" s="57" t="s">
        <v>94</v>
      </c>
      <c r="AU102" s="63" t="s">
        <v>95</v>
      </c>
      <c r="AV102" s="365" t="s">
        <v>109</v>
      </c>
      <c r="AW102" s="366" t="s">
        <v>111</v>
      </c>
      <c r="AX102" s="366" t="s">
        <v>112</v>
      </c>
      <c r="AY102" s="365" t="s">
        <v>113</v>
      </c>
      <c r="AZ102" s="365" t="s">
        <v>118</v>
      </c>
      <c r="BA102" s="366" t="str">
        <f aca="true" t="shared" si="5" ref="BA102:BO102">BA2</f>
        <v>T2 2012</v>
      </c>
      <c r="BB102" s="366" t="str">
        <f t="shared" si="5"/>
        <v>T3 2012</v>
      </c>
      <c r="BC102" s="366" t="str">
        <f t="shared" si="5"/>
        <v>T4 2012</v>
      </c>
      <c r="BD102" s="366" t="str">
        <f t="shared" si="5"/>
        <v>T1 2013</v>
      </c>
      <c r="BE102" s="366" t="str">
        <f t="shared" si="5"/>
        <v>T2 2013</v>
      </c>
      <c r="BF102" s="366" t="str">
        <f t="shared" si="5"/>
        <v>T3 2013</v>
      </c>
      <c r="BG102" s="366" t="str">
        <f t="shared" si="5"/>
        <v>T4 2013</v>
      </c>
      <c r="BH102" s="366" t="str">
        <f t="shared" si="5"/>
        <v>T1 2014</v>
      </c>
      <c r="BI102" s="366" t="str">
        <f t="shared" si="5"/>
        <v>T2 2014</v>
      </c>
      <c r="BJ102" s="366" t="str">
        <f t="shared" si="5"/>
        <v>T3 2014</v>
      </c>
      <c r="BK102" s="366" t="str">
        <f t="shared" si="5"/>
        <v>T4 2014</v>
      </c>
      <c r="BL102" s="366" t="str">
        <f t="shared" si="5"/>
        <v>T1 2015</v>
      </c>
      <c r="BM102" s="366" t="str">
        <f t="shared" si="5"/>
        <v>T2 2015</v>
      </c>
      <c r="BN102" s="366" t="str">
        <f t="shared" si="5"/>
        <v>T3 2015</v>
      </c>
      <c r="BO102" s="366" t="str">
        <f t="shared" si="5"/>
        <v>T4 2015</v>
      </c>
    </row>
    <row r="103" spans="1:67" ht="11.25">
      <c r="A103" s="298" t="s">
        <v>73</v>
      </c>
      <c r="B103" s="137" t="s">
        <v>74</v>
      </c>
      <c r="C103" s="138" t="s">
        <v>57</v>
      </c>
      <c r="D103" s="466">
        <v>30191.27989599499</v>
      </c>
      <c r="E103" s="463">
        <v>30461.148001763846</v>
      </c>
      <c r="F103" s="463">
        <v>30288.837730804687</v>
      </c>
      <c r="G103" s="467">
        <v>31791.056819032292</v>
      </c>
      <c r="H103" s="466">
        <v>29991.72144748875</v>
      </c>
      <c r="I103" s="463">
        <v>29779.5308111337</v>
      </c>
      <c r="J103" s="463">
        <v>29563.160378588753</v>
      </c>
      <c r="K103" s="467">
        <v>29087.160248806482</v>
      </c>
      <c r="L103" s="466">
        <v>27806.301641677896</v>
      </c>
      <c r="M103" s="463">
        <v>28215.402436992805</v>
      </c>
      <c r="N103" s="463">
        <v>28214.22262376993</v>
      </c>
      <c r="O103" s="467">
        <v>27200.411223407813</v>
      </c>
      <c r="P103" s="466">
        <v>26538.65437938199</v>
      </c>
      <c r="Q103" s="463">
        <v>27078.125802094037</v>
      </c>
      <c r="R103" s="463">
        <v>27199.893720055305</v>
      </c>
      <c r="S103" s="467">
        <v>26924.370125228517</v>
      </c>
      <c r="T103" s="466">
        <v>26299.202091769777</v>
      </c>
      <c r="U103" s="463">
        <v>25937.605971068795</v>
      </c>
      <c r="V103" s="463">
        <v>26166.8335229705</v>
      </c>
      <c r="W103" s="467">
        <v>25753.971469948407</v>
      </c>
      <c r="X103" s="468">
        <v>25968.494531110646</v>
      </c>
      <c r="Y103" s="463">
        <v>26422.01695557697</v>
      </c>
      <c r="Z103" s="463">
        <v>25768.831442697785</v>
      </c>
      <c r="AA103" s="467">
        <v>26105.118517580435</v>
      </c>
      <c r="AB103" s="463">
        <v>26813.480448999304</v>
      </c>
      <c r="AC103" s="463">
        <v>26437.8163460812</v>
      </c>
      <c r="AD103" s="463">
        <v>26045.87282587847</v>
      </c>
      <c r="AE103" s="463">
        <v>25929.458231592707</v>
      </c>
      <c r="AF103" s="468">
        <v>25891.789297661726</v>
      </c>
      <c r="AG103" s="463">
        <v>26027.74309364658</v>
      </c>
      <c r="AH103" s="463">
        <v>26138.897667448906</v>
      </c>
      <c r="AI103" s="467">
        <v>27123.608749767274</v>
      </c>
      <c r="AJ103" s="468">
        <v>27137.856861231812</v>
      </c>
      <c r="AK103" s="463">
        <v>27546.551107224575</v>
      </c>
      <c r="AL103" s="463">
        <v>27036.837142217057</v>
      </c>
      <c r="AM103" s="469">
        <v>27162.183151391608</v>
      </c>
      <c r="AN103" s="470">
        <v>27278.62867559262</v>
      </c>
      <c r="AO103" s="463">
        <v>27409.53413777469</v>
      </c>
      <c r="AP103" s="463">
        <v>27875.024926084192</v>
      </c>
      <c r="AQ103" s="462">
        <v>28074.8507302352</v>
      </c>
      <c r="AR103" s="470">
        <v>28755.94745162275</v>
      </c>
      <c r="AS103" s="463">
        <v>28097.55994549251</v>
      </c>
      <c r="AT103" s="463">
        <v>27296.488040956297</v>
      </c>
      <c r="AU103" s="462">
        <v>28549.269702155838</v>
      </c>
      <c r="AV103" s="462">
        <v>28096.80103911001</v>
      </c>
      <c r="AW103" s="463">
        <v>28246.64082832058</v>
      </c>
      <c r="AX103" s="463">
        <v>27869.69289642447</v>
      </c>
      <c r="AY103" s="462">
        <v>28273.96866203113</v>
      </c>
      <c r="AZ103" s="462">
        <v>29367.878005323124</v>
      </c>
      <c r="BA103" s="463">
        <v>28513.040587610187</v>
      </c>
      <c r="BB103" s="463">
        <v>28157.909994670405</v>
      </c>
      <c r="BC103" s="462">
        <v>27379.626179657465</v>
      </c>
      <c r="BD103" s="462">
        <v>27038.558360326875</v>
      </c>
      <c r="BE103" s="463">
        <v>26116.379559693316</v>
      </c>
      <c r="BF103" s="463">
        <v>25525.739684529726</v>
      </c>
      <c r="BG103" s="462">
        <v>24513.700262485967</v>
      </c>
      <c r="BH103" s="462">
        <v>23576.622177052952</v>
      </c>
      <c r="BI103" s="463">
        <v>23072.91685425208</v>
      </c>
      <c r="BJ103" s="463">
        <v>22725.5405797245</v>
      </c>
      <c r="BK103" s="462">
        <v>22118.656576945563</v>
      </c>
      <c r="BL103" s="462">
        <v>21968.343274387582</v>
      </c>
      <c r="BM103" s="462">
        <v>21015.634183576352</v>
      </c>
      <c r="BN103" s="420"/>
      <c r="BO103" s="421"/>
    </row>
    <row r="104" spans="1:67" ht="11.25">
      <c r="A104" s="268" t="s">
        <v>75</v>
      </c>
      <c r="B104" s="249" t="s">
        <v>76</v>
      </c>
      <c r="C104" s="213" t="s">
        <v>57</v>
      </c>
      <c r="D104" s="259">
        <v>8157.080306061989</v>
      </c>
      <c r="E104" s="260">
        <v>8657.821736315074</v>
      </c>
      <c r="F104" s="260">
        <v>9255.059325329246</v>
      </c>
      <c r="G104" s="261">
        <v>9725.529471661263</v>
      </c>
      <c r="H104" s="259">
        <v>10356.724298515963</v>
      </c>
      <c r="I104" s="260">
        <v>10898.368725606588</v>
      </c>
      <c r="J104" s="260">
        <v>11275.124601202277</v>
      </c>
      <c r="K104" s="261">
        <v>11769.288884308997</v>
      </c>
      <c r="L104" s="259">
        <v>12047.369833090883</v>
      </c>
      <c r="M104" s="260">
        <v>12645.330744143923</v>
      </c>
      <c r="N104" s="260">
        <v>13236.993225311531</v>
      </c>
      <c r="O104" s="261">
        <v>13842.753705227506</v>
      </c>
      <c r="P104" s="259">
        <v>14473.113618170277</v>
      </c>
      <c r="Q104" s="260">
        <v>15452.021652870873</v>
      </c>
      <c r="R104" s="260">
        <v>16039.876743313047</v>
      </c>
      <c r="S104" s="261">
        <v>16799.22278470221</v>
      </c>
      <c r="T104" s="259">
        <v>17668.06848405583</v>
      </c>
      <c r="U104" s="262">
        <v>18256.282693244193</v>
      </c>
      <c r="V104" s="260">
        <v>19049.36374526738</v>
      </c>
      <c r="W104" s="261">
        <v>19356.654290225317</v>
      </c>
      <c r="X104" s="263">
        <v>19358.07356971602</v>
      </c>
      <c r="Y104" s="260">
        <v>20195.39235862021</v>
      </c>
      <c r="Z104" s="260">
        <v>20556.188370391134</v>
      </c>
      <c r="AA104" s="261">
        <v>21513.134504582853</v>
      </c>
      <c r="AB104" s="262">
        <v>22349.96392380309</v>
      </c>
      <c r="AC104" s="262">
        <v>23301.229902442217</v>
      </c>
      <c r="AD104" s="262">
        <v>23786.88742422962</v>
      </c>
      <c r="AE104" s="262">
        <v>24567.7657001992</v>
      </c>
      <c r="AF104" s="263">
        <v>24467.729392249556</v>
      </c>
      <c r="AG104" s="260">
        <v>24810.111381195613</v>
      </c>
      <c r="AH104" s="260">
        <v>24923.25080149311</v>
      </c>
      <c r="AI104" s="261">
        <v>25439.043260948834</v>
      </c>
      <c r="AJ104" s="263">
        <v>25580.554429777523</v>
      </c>
      <c r="AK104" s="260">
        <v>25708.37622652635</v>
      </c>
      <c r="AL104" s="260">
        <v>25389.277411101324</v>
      </c>
      <c r="AM104" s="264">
        <v>25315.21563813734</v>
      </c>
      <c r="AN104" s="265">
        <v>25410.963557948973</v>
      </c>
      <c r="AO104" s="262">
        <v>25390.496981202086</v>
      </c>
      <c r="AP104" s="262">
        <v>25406.834030777576</v>
      </c>
      <c r="AQ104" s="266">
        <v>25195.9518117605</v>
      </c>
      <c r="AR104" s="265">
        <v>25304.483388509725</v>
      </c>
      <c r="AS104" s="262">
        <v>25509.274668692244</v>
      </c>
      <c r="AT104" s="262">
        <v>25916.289727647552</v>
      </c>
      <c r="AU104" s="266">
        <v>26424.580096396065</v>
      </c>
      <c r="AV104" s="266">
        <v>26355.958294648794</v>
      </c>
      <c r="AW104" s="262">
        <v>26463.221870264177</v>
      </c>
      <c r="AX104" s="262">
        <v>26505.98677159415</v>
      </c>
      <c r="AY104" s="266">
        <v>26374.25862488443</v>
      </c>
      <c r="AZ104" s="266">
        <v>27533.706133201522</v>
      </c>
      <c r="BA104" s="262">
        <v>29056.685394849985</v>
      </c>
      <c r="BB104" s="262">
        <v>30536.6156825316</v>
      </c>
      <c r="BC104" s="266">
        <v>32068.309822296058</v>
      </c>
      <c r="BD104" s="266">
        <v>33001.70757457117</v>
      </c>
      <c r="BE104" s="262">
        <v>33853.09180384381</v>
      </c>
      <c r="BF104" s="262">
        <v>34915.72608750209</v>
      </c>
      <c r="BG104" s="266">
        <v>35544.99258199729</v>
      </c>
      <c r="BH104" s="266">
        <v>35801.07437968735</v>
      </c>
      <c r="BI104" s="262">
        <v>36442.399101149145</v>
      </c>
      <c r="BJ104" s="262">
        <v>37197.34547344037</v>
      </c>
      <c r="BK104" s="266">
        <v>37526.369676855</v>
      </c>
      <c r="BL104" s="266">
        <v>37311.82590746424</v>
      </c>
      <c r="BM104" s="262">
        <v>37599.060758533575</v>
      </c>
      <c r="BN104" s="267"/>
      <c r="BO104" s="266"/>
    </row>
    <row r="105" spans="1:68" s="17" customFormat="1" ht="11.25">
      <c r="A105" s="268" t="s">
        <v>77</v>
      </c>
      <c r="B105" s="268" t="s">
        <v>78</v>
      </c>
      <c r="C105" s="213" t="s">
        <v>54</v>
      </c>
      <c r="D105" s="471"/>
      <c r="E105" s="472"/>
      <c r="F105" s="472"/>
      <c r="G105" s="473"/>
      <c r="H105" s="471">
        <v>602.8166206503033</v>
      </c>
      <c r="I105" s="472">
        <v>726.6282063119721</v>
      </c>
      <c r="J105" s="472">
        <v>881.5439481636594</v>
      </c>
      <c r="K105" s="473">
        <v>1039.5546027914277</v>
      </c>
      <c r="L105" s="471">
        <v>1219.0738970831187</v>
      </c>
      <c r="M105" s="472">
        <v>1431.5684383657538</v>
      </c>
      <c r="N105" s="472">
        <v>1616.8791634510992</v>
      </c>
      <c r="O105" s="473">
        <v>1653.1369263957854</v>
      </c>
      <c r="P105" s="471">
        <v>1764.5708037917314</v>
      </c>
      <c r="Q105" s="472">
        <v>2018.9864436853002</v>
      </c>
      <c r="R105" s="472">
        <v>2234.475868218953</v>
      </c>
      <c r="S105" s="473">
        <v>2420.5996508278918</v>
      </c>
      <c r="T105" s="471">
        <v>2344.5704527239786</v>
      </c>
      <c r="U105" s="472">
        <v>2509.0826555138515</v>
      </c>
      <c r="V105" s="472">
        <v>2938.6994172306167</v>
      </c>
      <c r="W105" s="473">
        <v>3067.2967381432995</v>
      </c>
      <c r="X105" s="474">
        <v>2943.062406223186</v>
      </c>
      <c r="Y105" s="472">
        <v>3114.6138306595694</v>
      </c>
      <c r="Z105" s="472">
        <v>3290.1761546177013</v>
      </c>
      <c r="AA105" s="473">
        <v>3404.5172353611492</v>
      </c>
      <c r="AB105" s="472">
        <v>3393.3888333205014</v>
      </c>
      <c r="AC105" s="472">
        <v>3616.7786853155417</v>
      </c>
      <c r="AD105" s="472">
        <v>3908.022068781762</v>
      </c>
      <c r="AE105" s="472">
        <v>4140.3602468977915</v>
      </c>
      <c r="AF105" s="474">
        <v>4142.561414535718</v>
      </c>
      <c r="AG105" s="472">
        <v>4358.498256293728</v>
      </c>
      <c r="AH105" s="472">
        <v>4989.644282873489</v>
      </c>
      <c r="AI105" s="473">
        <v>5735.445077857835</v>
      </c>
      <c r="AJ105" s="474">
        <v>6341.375536356485</v>
      </c>
      <c r="AK105" s="472">
        <v>7573.532395744932</v>
      </c>
      <c r="AL105" s="472">
        <v>8810.103899368176</v>
      </c>
      <c r="AM105" s="475">
        <v>11428.212265652775</v>
      </c>
      <c r="AN105" s="476">
        <v>12824.242570495842</v>
      </c>
      <c r="AO105" s="472">
        <v>14336.648918084824</v>
      </c>
      <c r="AP105" s="472">
        <v>16129.541531031038</v>
      </c>
      <c r="AQ105" s="464">
        <v>18927.155328674555</v>
      </c>
      <c r="AR105" s="464">
        <v>21306.80361579763</v>
      </c>
      <c r="AS105" s="464">
        <v>23739.0925031011</v>
      </c>
      <c r="AT105" s="464">
        <v>26210.1227331087</v>
      </c>
      <c r="AU105" s="464">
        <v>30034.659781265287</v>
      </c>
      <c r="AV105" s="464">
        <v>32313.55633963869</v>
      </c>
      <c r="AW105" s="464">
        <v>35046.77559257497</v>
      </c>
      <c r="AX105" s="464">
        <v>37301.7446394799</v>
      </c>
      <c r="AY105" s="464">
        <v>39798.652559848655</v>
      </c>
      <c r="AZ105" s="464">
        <v>42422.41492338035</v>
      </c>
      <c r="BA105" s="464">
        <v>45093.6606265027</v>
      </c>
      <c r="BB105" s="464">
        <v>46111.599183799946</v>
      </c>
      <c r="BC105" s="464">
        <v>47566.54291580911</v>
      </c>
      <c r="BD105" s="464">
        <v>47533.72593326869</v>
      </c>
      <c r="BE105" s="464">
        <v>47367.16814647092</v>
      </c>
      <c r="BF105" s="464">
        <v>48409.04536526694</v>
      </c>
      <c r="BG105" s="464">
        <v>48257.172974771514</v>
      </c>
      <c r="BH105" s="266">
        <v>48268.57190379129</v>
      </c>
      <c r="BI105" s="464">
        <v>48548.17026874369</v>
      </c>
      <c r="BJ105" s="464">
        <v>49557.434551019</v>
      </c>
      <c r="BK105" s="464">
        <v>49333.86270236371</v>
      </c>
      <c r="BL105" s="266">
        <v>48915.282853732904</v>
      </c>
      <c r="BM105" s="258">
        <v>49626.50890613658</v>
      </c>
      <c r="BN105" s="258"/>
      <c r="BO105" s="258"/>
      <c r="BP105" s="479"/>
    </row>
    <row r="106" spans="1:67" ht="11.25">
      <c r="A106" s="281"/>
      <c r="B106" s="13"/>
      <c r="C106" s="14"/>
      <c r="D106" s="13"/>
      <c r="E106" s="13"/>
      <c r="F106" s="13"/>
      <c r="G106" s="13"/>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row>
    <row r="107" spans="1:67" ht="12" thickBot="1">
      <c r="A107" s="281"/>
      <c r="B107" s="13"/>
      <c r="C107" s="14"/>
      <c r="D107" s="18"/>
      <c r="E107" s="13"/>
      <c r="F107" s="13"/>
      <c r="G107" s="19"/>
      <c r="H107" s="18"/>
      <c r="I107" s="13"/>
      <c r="J107" s="13"/>
      <c r="K107" s="19"/>
      <c r="L107" s="18"/>
      <c r="M107" s="13"/>
      <c r="N107" s="13"/>
      <c r="O107" s="19"/>
      <c r="P107" s="18"/>
      <c r="Q107" s="13"/>
      <c r="R107" s="13"/>
      <c r="S107" s="19"/>
      <c r="T107" s="18"/>
      <c r="U107" s="13"/>
      <c r="V107" s="13"/>
      <c r="W107" s="19"/>
      <c r="X107" s="13"/>
      <c r="Y107" s="13"/>
      <c r="Z107" s="13"/>
      <c r="AA107" s="19"/>
      <c r="AB107" s="13"/>
      <c r="AC107" s="13"/>
      <c r="AD107" s="13"/>
      <c r="AE107" s="13"/>
      <c r="AF107" s="18"/>
      <c r="AG107" s="13"/>
      <c r="AH107" s="13"/>
      <c r="AI107" s="19"/>
      <c r="AJ107" s="18"/>
      <c r="AK107" s="13"/>
      <c r="AL107" s="13"/>
      <c r="AM107" s="13"/>
      <c r="AN107" s="21"/>
      <c r="AO107" s="13"/>
      <c r="AP107" s="13"/>
      <c r="AQ107" s="22"/>
      <c r="AR107" s="21"/>
      <c r="AS107" s="13"/>
      <c r="AT107" s="13"/>
      <c r="AU107" s="22"/>
      <c r="AV107" s="13"/>
      <c r="AW107" s="13"/>
      <c r="AX107" s="13"/>
      <c r="AY107" s="22"/>
      <c r="AZ107" s="13"/>
      <c r="BA107" s="13"/>
      <c r="BB107" s="13"/>
      <c r="BC107" s="22"/>
      <c r="BD107" s="13"/>
      <c r="BE107" s="13"/>
      <c r="BF107" s="13"/>
      <c r="BG107" s="22"/>
      <c r="BH107" s="13"/>
      <c r="BI107" s="13"/>
      <c r="BJ107" s="13"/>
      <c r="BK107" s="22"/>
      <c r="BL107" s="13"/>
      <c r="BM107" s="13"/>
      <c r="BN107" s="13"/>
      <c r="BO107" s="22"/>
    </row>
    <row r="108" spans="1:67" ht="28.5" customHeight="1" thickBot="1">
      <c r="A108" s="291" t="s">
        <v>90</v>
      </c>
      <c r="B108" s="222"/>
      <c r="C108" s="223"/>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4"/>
      <c r="AO108" s="222"/>
      <c r="AP108" s="222"/>
      <c r="AQ108" s="225"/>
      <c r="AR108" s="224"/>
      <c r="AS108" s="222"/>
      <c r="AT108" s="222"/>
      <c r="AU108" s="225"/>
      <c r="AV108" s="222"/>
      <c r="AW108" s="222"/>
      <c r="AX108" s="222"/>
      <c r="AY108" s="225"/>
      <c r="AZ108" s="222"/>
      <c r="BA108" s="222"/>
      <c r="BB108" s="222"/>
      <c r="BC108" s="225"/>
      <c r="BD108" s="222"/>
      <c r="BE108" s="222"/>
      <c r="BF108" s="222"/>
      <c r="BG108" s="225"/>
      <c r="BH108" s="222"/>
      <c r="BI108" s="222"/>
      <c r="BJ108" s="222"/>
      <c r="BK108" s="225"/>
      <c r="BL108" s="222"/>
      <c r="BM108" s="222"/>
      <c r="BN108" s="222"/>
      <c r="BO108" s="225"/>
    </row>
    <row r="109" spans="1:67" ht="13.5" thickBot="1">
      <c r="A109" s="281"/>
      <c r="B109" s="13"/>
      <c r="C109" s="14"/>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13"/>
      <c r="AL109" s="13"/>
      <c r="AM109" s="13"/>
      <c r="AN109" s="13"/>
      <c r="AO109" s="66"/>
      <c r="AP109" s="65"/>
      <c r="AQ109" s="65"/>
      <c r="AR109" s="13"/>
      <c r="AS109" s="66"/>
      <c r="AT109" s="65"/>
      <c r="AU109" s="65"/>
      <c r="AV109" s="65"/>
      <c r="AW109" s="66"/>
      <c r="AX109" s="65"/>
      <c r="AY109" s="65"/>
      <c r="AZ109" s="65"/>
      <c r="BA109" s="66"/>
      <c r="BB109" s="65"/>
      <c r="BC109" s="65"/>
      <c r="BD109" s="65"/>
      <c r="BE109" s="66"/>
      <c r="BF109" s="65"/>
      <c r="BG109" s="65"/>
      <c r="BH109" s="65"/>
      <c r="BI109" s="66"/>
      <c r="BJ109" s="65"/>
      <c r="BK109" s="65"/>
      <c r="BL109" s="65"/>
      <c r="BM109" s="66"/>
      <c r="BN109" s="65"/>
      <c r="BO109" s="65"/>
    </row>
    <row r="110" spans="1:68" ht="17.25" customHeight="1" thickBot="1">
      <c r="A110" s="292" t="s">
        <v>51</v>
      </c>
      <c r="B110" s="241"/>
      <c r="C110" s="242"/>
      <c r="D110" s="243"/>
      <c r="E110" s="241"/>
      <c r="F110" s="242"/>
      <c r="G110" s="243"/>
      <c r="H110" s="241"/>
      <c r="I110" s="242"/>
      <c r="J110" s="243"/>
      <c r="K110" s="241"/>
      <c r="L110" s="242"/>
      <c r="M110" s="243"/>
      <c r="N110" s="241"/>
      <c r="O110" s="242"/>
      <c r="P110" s="243"/>
      <c r="Q110" s="241"/>
      <c r="R110" s="242"/>
      <c r="S110" s="243"/>
      <c r="T110" s="241"/>
      <c r="U110" s="242"/>
      <c r="V110" s="243"/>
      <c r="W110" s="241"/>
      <c r="X110" s="241"/>
      <c r="Y110" s="242"/>
      <c r="Z110" s="243"/>
      <c r="AA110" s="241"/>
      <c r="AB110" s="241"/>
      <c r="AC110" s="242"/>
      <c r="AD110" s="243"/>
      <c r="AE110" s="241"/>
      <c r="AF110" s="243"/>
      <c r="AG110" s="243"/>
      <c r="AH110" s="243"/>
      <c r="AI110" s="241"/>
      <c r="AJ110" s="243"/>
      <c r="AK110" s="243"/>
      <c r="AL110" s="243"/>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4"/>
      <c r="BP110" s="480"/>
    </row>
    <row r="111" spans="1:68" ht="12.75">
      <c r="A111" s="293"/>
      <c r="B111" s="67"/>
      <c r="C111" s="73"/>
      <c r="D111" s="68"/>
      <c r="E111" s="69"/>
      <c r="F111" s="69"/>
      <c r="G111" s="70"/>
      <c r="H111" s="71"/>
      <c r="I111" s="69"/>
      <c r="J111" s="69"/>
      <c r="K111" s="70"/>
      <c r="L111" s="68"/>
      <c r="M111" s="69"/>
      <c r="N111" s="69"/>
      <c r="O111" s="70"/>
      <c r="P111" s="68"/>
      <c r="Q111" s="69"/>
      <c r="R111" s="69"/>
      <c r="S111" s="70"/>
      <c r="T111" s="71">
        <f>SUM(T113:T117)</f>
        <v>3255.0295899999996</v>
      </c>
      <c r="U111" s="69"/>
      <c r="V111" s="69"/>
      <c r="W111" s="72"/>
      <c r="X111" s="69"/>
      <c r="Y111" s="69"/>
      <c r="Z111" s="69"/>
      <c r="AA111" s="72"/>
      <c r="AB111" s="67"/>
      <c r="AC111" s="67"/>
      <c r="AD111" s="67"/>
      <c r="AE111" s="67"/>
      <c r="AF111" s="67"/>
      <c r="AG111" s="67"/>
      <c r="AH111" s="67"/>
      <c r="AI111" s="67"/>
      <c r="AJ111" s="67"/>
      <c r="AK111" s="67"/>
      <c r="AL111" s="67"/>
      <c r="AM111" s="67"/>
      <c r="AN111" s="67"/>
      <c r="AO111" s="67"/>
      <c r="AP111" s="67"/>
      <c r="AQ111" s="67" t="s">
        <v>56</v>
      </c>
      <c r="AR111" s="67" t="s">
        <v>56</v>
      </c>
      <c r="AS111" s="67"/>
      <c r="AT111" s="83"/>
      <c r="AU111" s="83"/>
      <c r="AV111" s="83"/>
      <c r="AW111" s="83"/>
      <c r="AX111" s="83"/>
      <c r="AY111" s="67"/>
      <c r="AZ111" s="67"/>
      <c r="BA111" s="83"/>
      <c r="BB111" s="83"/>
      <c r="BC111" s="67"/>
      <c r="BD111" s="67"/>
      <c r="BE111" s="83"/>
      <c r="BF111" s="83"/>
      <c r="BG111" s="67"/>
      <c r="BH111" s="67"/>
      <c r="BI111" s="83"/>
      <c r="BJ111" s="83"/>
      <c r="BK111" s="67"/>
      <c r="BL111" s="67"/>
      <c r="BM111" s="83"/>
      <c r="BN111" s="83"/>
      <c r="BO111" s="67"/>
      <c r="BP111" s="480"/>
    </row>
    <row r="112" spans="1:67" ht="12.75">
      <c r="A112" s="290"/>
      <c r="B112" s="13"/>
      <c r="C112" s="14"/>
      <c r="D112" s="57" t="s">
        <v>11</v>
      </c>
      <c r="E112" s="57" t="s">
        <v>12</v>
      </c>
      <c r="F112" s="57" t="s">
        <v>13</v>
      </c>
      <c r="G112" s="58" t="s">
        <v>14</v>
      </c>
      <c r="H112" s="59" t="s">
        <v>15</v>
      </c>
      <c r="I112" s="57" t="s">
        <v>16</v>
      </c>
      <c r="J112" s="57" t="s">
        <v>17</v>
      </c>
      <c r="K112" s="58" t="s">
        <v>18</v>
      </c>
      <c r="L112" s="59" t="s">
        <v>19</v>
      </c>
      <c r="M112" s="57" t="s">
        <v>20</v>
      </c>
      <c r="N112" s="57" t="s">
        <v>21</v>
      </c>
      <c r="O112" s="58" t="s">
        <v>22</v>
      </c>
      <c r="P112" s="59" t="s">
        <v>23</v>
      </c>
      <c r="Q112" s="57" t="s">
        <v>24</v>
      </c>
      <c r="R112" s="57" t="s">
        <v>25</v>
      </c>
      <c r="S112" s="58" t="s">
        <v>26</v>
      </c>
      <c r="T112" s="59" t="s">
        <v>27</v>
      </c>
      <c r="U112" s="57" t="s">
        <v>28</v>
      </c>
      <c r="V112" s="57" t="s">
        <v>29</v>
      </c>
      <c r="W112" s="58" t="s">
        <v>30</v>
      </c>
      <c r="X112" s="60" t="s">
        <v>31</v>
      </c>
      <c r="Y112" s="57" t="s">
        <v>32</v>
      </c>
      <c r="Z112" s="57" t="s">
        <v>33</v>
      </c>
      <c r="AA112" s="57" t="s">
        <v>34</v>
      </c>
      <c r="AB112" s="57" t="s">
        <v>35</v>
      </c>
      <c r="AC112" s="57" t="s">
        <v>36</v>
      </c>
      <c r="AD112" s="57" t="s">
        <v>37</v>
      </c>
      <c r="AE112" s="57" t="s">
        <v>38</v>
      </c>
      <c r="AF112" s="60" t="s">
        <v>39</v>
      </c>
      <c r="AG112" s="57" t="s">
        <v>40</v>
      </c>
      <c r="AH112" s="57" t="s">
        <v>41</v>
      </c>
      <c r="AI112" s="57" t="s">
        <v>42</v>
      </c>
      <c r="AJ112" s="60" t="s">
        <v>43</v>
      </c>
      <c r="AK112" s="57" t="s">
        <v>44</v>
      </c>
      <c r="AL112" s="57" t="s">
        <v>45</v>
      </c>
      <c r="AM112" s="61" t="s">
        <v>46</v>
      </c>
      <c r="AN112" s="62" t="s">
        <v>47</v>
      </c>
      <c r="AO112" s="57" t="s">
        <v>48</v>
      </c>
      <c r="AP112" s="57" t="s">
        <v>49</v>
      </c>
      <c r="AQ112" s="63" t="s">
        <v>50</v>
      </c>
      <c r="AR112" s="62" t="s">
        <v>92</v>
      </c>
      <c r="AS112" s="57" t="s">
        <v>93</v>
      </c>
      <c r="AT112" s="57" t="s">
        <v>94</v>
      </c>
      <c r="AU112" s="63" t="s">
        <v>95</v>
      </c>
      <c r="AV112" s="365" t="s">
        <v>109</v>
      </c>
      <c r="AW112" s="366" t="s">
        <v>111</v>
      </c>
      <c r="AX112" s="366" t="s">
        <v>112</v>
      </c>
      <c r="AY112" s="365" t="s">
        <v>113</v>
      </c>
      <c r="AZ112" s="365" t="s">
        <v>118</v>
      </c>
      <c r="BA112" s="366" t="str">
        <f aca="true" t="shared" si="6" ref="BA112:BO112">BA2</f>
        <v>T2 2012</v>
      </c>
      <c r="BB112" s="366" t="str">
        <f t="shared" si="6"/>
        <v>T3 2012</v>
      </c>
      <c r="BC112" s="366" t="str">
        <f t="shared" si="6"/>
        <v>T4 2012</v>
      </c>
      <c r="BD112" s="366" t="str">
        <f t="shared" si="6"/>
        <v>T1 2013</v>
      </c>
      <c r="BE112" s="366" t="str">
        <f t="shared" si="6"/>
        <v>T2 2013</v>
      </c>
      <c r="BF112" s="366" t="str">
        <f t="shared" si="6"/>
        <v>T3 2013</v>
      </c>
      <c r="BG112" s="366" t="str">
        <f t="shared" si="6"/>
        <v>T4 2013</v>
      </c>
      <c r="BH112" s="366" t="str">
        <f t="shared" si="6"/>
        <v>T1 2014</v>
      </c>
      <c r="BI112" s="366" t="str">
        <f t="shared" si="6"/>
        <v>T2 2014</v>
      </c>
      <c r="BJ112" s="366" t="str">
        <f t="shared" si="6"/>
        <v>T3 2014</v>
      </c>
      <c r="BK112" s="366" t="str">
        <f t="shared" si="6"/>
        <v>T4 2014</v>
      </c>
      <c r="BL112" s="366" t="str">
        <f t="shared" si="6"/>
        <v>T1 2015</v>
      </c>
      <c r="BM112" s="366" t="str">
        <f t="shared" si="6"/>
        <v>T2 2015</v>
      </c>
      <c r="BN112" s="366" t="str">
        <f t="shared" si="6"/>
        <v>T3 2015</v>
      </c>
      <c r="BO112" s="366" t="str">
        <f t="shared" si="6"/>
        <v>T4 2015</v>
      </c>
    </row>
    <row r="113" spans="1:67" ht="12.75">
      <c r="A113" s="285" t="s">
        <v>168</v>
      </c>
      <c r="B113" s="228" t="s">
        <v>79</v>
      </c>
      <c r="C113" s="227" t="s">
        <v>80</v>
      </c>
      <c r="D113" s="229">
        <v>1280.09907</v>
      </c>
      <c r="E113" s="229">
        <v>1272.3742</v>
      </c>
      <c r="F113" s="229">
        <v>1275.54087</v>
      </c>
      <c r="G113" s="229">
        <v>1323.39449</v>
      </c>
      <c r="H113" s="229">
        <v>1333.15447</v>
      </c>
      <c r="I113" s="229">
        <v>1340.74008</v>
      </c>
      <c r="J113" s="229">
        <v>1334.97765436</v>
      </c>
      <c r="K113" s="229">
        <v>1360.4129691100002</v>
      </c>
      <c r="L113" s="229">
        <v>1335.71803</v>
      </c>
      <c r="M113" s="229">
        <v>1340.72266</v>
      </c>
      <c r="N113" s="229">
        <v>1367.05212</v>
      </c>
      <c r="O113" s="229">
        <v>1380.7456200000001</v>
      </c>
      <c r="P113" s="229">
        <v>1382.50483</v>
      </c>
      <c r="Q113" s="229">
        <v>1372.86277</v>
      </c>
      <c r="R113" s="229">
        <v>1385.6503899999998</v>
      </c>
      <c r="S113" s="229">
        <v>1363.60852</v>
      </c>
      <c r="T113" s="229">
        <v>1352.55542</v>
      </c>
      <c r="U113" s="229">
        <v>1354</v>
      </c>
      <c r="V113" s="229">
        <v>1366</v>
      </c>
      <c r="W113" s="229">
        <v>1374.19829</v>
      </c>
      <c r="X113" s="230">
        <v>1354.14517</v>
      </c>
      <c r="Y113" s="229">
        <v>1430.15516</v>
      </c>
      <c r="Z113" s="229">
        <v>1415.62898</v>
      </c>
      <c r="AA113" s="229">
        <v>1425.14093</v>
      </c>
      <c r="AB113" s="229">
        <v>1419</v>
      </c>
      <c r="AC113" s="229">
        <v>1442</v>
      </c>
      <c r="AD113" s="229">
        <v>1490</v>
      </c>
      <c r="AE113" s="229">
        <v>1500</v>
      </c>
      <c r="AF113" s="229">
        <v>1396.96353</v>
      </c>
      <c r="AG113" s="229">
        <v>1377.70201</v>
      </c>
      <c r="AH113" s="229">
        <v>1419.58217</v>
      </c>
      <c r="AI113" s="229">
        <v>1395.0717521931579</v>
      </c>
      <c r="AJ113" s="229">
        <v>1349.8392900000001</v>
      </c>
      <c r="AK113" s="229">
        <v>1309.5975</v>
      </c>
      <c r="AL113" s="229">
        <v>1298.39498</v>
      </c>
      <c r="AM113" s="229">
        <v>1280.471</v>
      </c>
      <c r="AN113" s="229">
        <v>1247.73858</v>
      </c>
      <c r="AO113" s="229">
        <v>1232.80534</v>
      </c>
      <c r="AP113" s="229">
        <v>1210.74261999999</v>
      </c>
      <c r="AQ113" s="229">
        <v>1189.4894788465501</v>
      </c>
      <c r="AR113" s="229">
        <v>1134.814</v>
      </c>
      <c r="AS113" s="229">
        <v>1099.6731397704998</v>
      </c>
      <c r="AT113" s="229">
        <v>1074</v>
      </c>
      <c r="AU113" s="229">
        <v>1063</v>
      </c>
      <c r="AV113" s="229">
        <v>1035.33406529554</v>
      </c>
      <c r="AW113" s="229">
        <v>1003.85979287</v>
      </c>
      <c r="AX113" s="229">
        <v>982.37525881</v>
      </c>
      <c r="AY113" s="229">
        <v>957.52811099</v>
      </c>
      <c r="AZ113" s="229">
        <v>925.182109542964</v>
      </c>
      <c r="BA113" s="229">
        <v>902.100469113464</v>
      </c>
      <c r="BB113" s="229">
        <v>889.204041573465</v>
      </c>
      <c r="BC113" s="229">
        <v>845.90814291</v>
      </c>
      <c r="BD113" s="229">
        <v>823.04048339</v>
      </c>
      <c r="BE113" s="229">
        <v>814.5478994104091</v>
      </c>
      <c r="BF113" s="229">
        <v>817.63855405303</v>
      </c>
      <c r="BG113" s="229">
        <v>791.307923987925</v>
      </c>
      <c r="BH113" s="229">
        <v>796.368033031111</v>
      </c>
      <c r="BI113" s="229">
        <v>777.55491376554</v>
      </c>
      <c r="BJ113" s="229">
        <v>758.609190365018</v>
      </c>
      <c r="BK113" s="229">
        <v>739.16064812845</v>
      </c>
      <c r="BL113" s="229">
        <v>714.0117024401541</v>
      </c>
      <c r="BM113" s="229">
        <v>710.902104787094</v>
      </c>
      <c r="BN113" s="229"/>
      <c r="BO113" s="229"/>
    </row>
    <row r="114" spans="1:67" ht="12.75">
      <c r="A114" s="293"/>
      <c r="B114" s="228" t="s">
        <v>81</v>
      </c>
      <c r="C114" s="227" t="s">
        <v>80</v>
      </c>
      <c r="D114" s="229">
        <v>2301.69749</v>
      </c>
      <c r="E114" s="229">
        <v>2162.48243</v>
      </c>
      <c r="F114" s="229">
        <v>2068.62793</v>
      </c>
      <c r="G114" s="229">
        <v>2087.7704599999997</v>
      </c>
      <c r="H114" s="229">
        <v>2137.89696</v>
      </c>
      <c r="I114" s="229">
        <v>2068.6010800000004</v>
      </c>
      <c r="J114" s="229">
        <v>1977.4543158300005</v>
      </c>
      <c r="K114" s="229">
        <v>2116.03486462</v>
      </c>
      <c r="L114" s="229">
        <v>2050.6257800000003</v>
      </c>
      <c r="M114" s="229">
        <v>1990.7003599999998</v>
      </c>
      <c r="N114" s="229">
        <v>1924.19772</v>
      </c>
      <c r="O114" s="229">
        <v>1939.3552</v>
      </c>
      <c r="P114" s="229">
        <v>1903.0265599999998</v>
      </c>
      <c r="Q114" s="229">
        <v>1864.8227000000002</v>
      </c>
      <c r="R114" s="229">
        <v>1792</v>
      </c>
      <c r="S114" s="229">
        <v>1824.6915</v>
      </c>
      <c r="T114" s="229">
        <v>1784.7617699999998</v>
      </c>
      <c r="U114" s="229">
        <v>1696.01066</v>
      </c>
      <c r="V114" s="229">
        <v>1597.934</v>
      </c>
      <c r="W114" s="229">
        <v>1621.0726199999997</v>
      </c>
      <c r="X114" s="230">
        <v>1558.48437</v>
      </c>
      <c r="Y114" s="229">
        <v>1481.8605499999999</v>
      </c>
      <c r="Z114" s="229">
        <v>1388.89651</v>
      </c>
      <c r="AA114" s="229">
        <v>1395.59139</v>
      </c>
      <c r="AB114" s="229">
        <v>1346.61945</v>
      </c>
      <c r="AC114" s="229">
        <v>1257.56773</v>
      </c>
      <c r="AD114" s="229">
        <v>1181.2320700000002</v>
      </c>
      <c r="AE114" s="229">
        <v>1193.7667199999999</v>
      </c>
      <c r="AF114" s="229">
        <v>1127.10942</v>
      </c>
      <c r="AG114" s="229">
        <v>1042.4064400000002</v>
      </c>
      <c r="AH114" s="229">
        <v>1017.1665</v>
      </c>
      <c r="AI114" s="229">
        <v>1012.6446500000001</v>
      </c>
      <c r="AJ114" s="229">
        <v>943.1936599999999</v>
      </c>
      <c r="AK114" s="229">
        <v>961.1089400000001</v>
      </c>
      <c r="AL114" s="229">
        <v>917.9512</v>
      </c>
      <c r="AM114" s="229">
        <v>920.8381399999998</v>
      </c>
      <c r="AN114" s="229">
        <v>835.18703</v>
      </c>
      <c r="AO114" s="229">
        <v>803.3188099999991</v>
      </c>
      <c r="AP114" s="229">
        <v>735.7941500000001</v>
      </c>
      <c r="AQ114" s="229">
        <v>740.859104101181</v>
      </c>
      <c r="AR114" s="229">
        <v>747.371576285935</v>
      </c>
      <c r="AS114" s="229">
        <v>700.199408812285</v>
      </c>
      <c r="AT114" s="229">
        <v>654</v>
      </c>
      <c r="AU114" s="229">
        <v>616</v>
      </c>
      <c r="AV114" s="229">
        <v>589.201252278754</v>
      </c>
      <c r="AW114" s="229">
        <v>558.6626317017859</v>
      </c>
      <c r="AX114" s="229">
        <v>510.6329025099034</v>
      </c>
      <c r="AY114" s="229">
        <v>510.6060979525348</v>
      </c>
      <c r="AZ114" s="229">
        <v>460.37165479358003</v>
      </c>
      <c r="BA114" s="229">
        <v>419.3819903076345</v>
      </c>
      <c r="BB114" s="229">
        <v>396.70796089112434</v>
      </c>
      <c r="BC114" s="229">
        <v>392.01782302273955</v>
      </c>
      <c r="BD114" s="229">
        <v>370.49343448141997</v>
      </c>
      <c r="BE114" s="229">
        <v>343.82648372247</v>
      </c>
      <c r="BF114" s="229">
        <v>319.857851159615</v>
      </c>
      <c r="BG114" s="229">
        <v>313.206157843519</v>
      </c>
      <c r="BH114" s="229">
        <v>298.958210536932</v>
      </c>
      <c r="BI114" s="229">
        <v>277.901298757458</v>
      </c>
      <c r="BJ114" s="229">
        <v>260.654506909999</v>
      </c>
      <c r="BK114" s="229">
        <v>254.539900420971</v>
      </c>
      <c r="BL114" s="229">
        <v>247.02494090042998</v>
      </c>
      <c r="BM114" s="229">
        <v>232.72650554328</v>
      </c>
      <c r="BN114" s="229"/>
      <c r="BO114" s="229"/>
    </row>
    <row r="115" spans="1:67" ht="12.75">
      <c r="A115" s="293"/>
      <c r="B115" s="228" t="s">
        <v>201</v>
      </c>
      <c r="C115" s="227" t="s">
        <v>80</v>
      </c>
      <c r="D115" s="229"/>
      <c r="E115" s="229"/>
      <c r="F115" s="229"/>
      <c r="G115" s="229"/>
      <c r="H115" s="229"/>
      <c r="I115" s="229"/>
      <c r="J115" s="229"/>
      <c r="K115" s="229"/>
      <c r="L115" s="229"/>
      <c r="M115" s="229"/>
      <c r="N115" s="229"/>
      <c r="O115" s="229"/>
      <c r="P115" s="229"/>
      <c r="Q115" s="229"/>
      <c r="R115" s="229"/>
      <c r="S115" s="229"/>
      <c r="T115" s="229"/>
      <c r="U115" s="229"/>
      <c r="V115" s="229"/>
      <c r="W115" s="229"/>
      <c r="X115" s="229">
        <v>245.38419000000002</v>
      </c>
      <c r="Y115" s="229">
        <v>247.37746000000004</v>
      </c>
      <c r="Z115" s="229">
        <v>239.9699</v>
      </c>
      <c r="AA115" s="229">
        <v>237.84861999999998</v>
      </c>
      <c r="AB115" s="229">
        <v>193</v>
      </c>
      <c r="AC115" s="229">
        <v>179</v>
      </c>
      <c r="AD115" s="229">
        <v>179</v>
      </c>
      <c r="AE115" s="229">
        <v>164</v>
      </c>
      <c r="AF115" s="229">
        <v>139</v>
      </c>
      <c r="AG115" s="229">
        <v>131</v>
      </c>
      <c r="AH115" s="229">
        <v>127</v>
      </c>
      <c r="AI115" s="229">
        <v>99</v>
      </c>
      <c r="AJ115" s="229">
        <v>94.32473</v>
      </c>
      <c r="AK115" s="229">
        <v>96</v>
      </c>
      <c r="AL115" s="229">
        <v>91</v>
      </c>
      <c r="AM115" s="229">
        <v>84</v>
      </c>
      <c r="AN115" s="229">
        <v>71</v>
      </c>
      <c r="AO115" s="229">
        <v>65</v>
      </c>
      <c r="AP115" s="229">
        <v>72</v>
      </c>
      <c r="AQ115" s="229">
        <v>63</v>
      </c>
      <c r="AR115" s="229">
        <v>66.864400560791</v>
      </c>
      <c r="AS115" s="229">
        <v>63.5522285308837</v>
      </c>
      <c r="AT115" s="229">
        <v>60.303</v>
      </c>
      <c r="AU115" s="229">
        <v>49.259542221069296</v>
      </c>
      <c r="AV115" s="229">
        <v>44.47164549192115</v>
      </c>
      <c r="AW115" s="229">
        <v>45.33847373550475</v>
      </c>
      <c r="AX115" s="229">
        <v>40.68506617284018</v>
      </c>
      <c r="AY115" s="229">
        <v>32.40675461816245</v>
      </c>
      <c r="AZ115" s="229">
        <v>28.62408688598621</v>
      </c>
      <c r="BA115" s="229">
        <v>27.23347128074869</v>
      </c>
      <c r="BB115" s="229">
        <v>27.010052718429584</v>
      </c>
      <c r="BC115" s="229">
        <v>22.76145854576435</v>
      </c>
      <c r="BD115" s="229">
        <v>19.72697866832752</v>
      </c>
      <c r="BE115" s="229">
        <v>16.97319872766959</v>
      </c>
      <c r="BF115" s="229">
        <v>15.11082020696359</v>
      </c>
      <c r="BG115" s="229">
        <v>12.053359388530765</v>
      </c>
      <c r="BH115" s="229">
        <v>11.051184692800826</v>
      </c>
      <c r="BI115" s="229">
        <v>9.741528365614396</v>
      </c>
      <c r="BJ115" s="229">
        <v>9.989058284037677</v>
      </c>
      <c r="BK115" s="229">
        <v>8.511832667479956</v>
      </c>
      <c r="BL115" s="229">
        <v>8.43531947945917</v>
      </c>
      <c r="BM115" s="229">
        <v>7.207973125739469</v>
      </c>
      <c r="BN115" s="229"/>
      <c r="BO115" s="229"/>
    </row>
    <row r="116" spans="1:68" ht="12.75" hidden="1" outlineLevel="1">
      <c r="A116" s="293"/>
      <c r="B116" s="228" t="s">
        <v>82</v>
      </c>
      <c r="C116" s="227" t="s">
        <v>80</v>
      </c>
      <c r="D116" s="229">
        <v>113.44028999999999</v>
      </c>
      <c r="E116" s="229">
        <v>120.71455</v>
      </c>
      <c r="F116" s="229">
        <v>152.99357</v>
      </c>
      <c r="G116" s="229">
        <v>131.07077999999998</v>
      </c>
      <c r="H116" s="229">
        <v>106.46872</v>
      </c>
      <c r="I116" s="229">
        <v>119.16135</v>
      </c>
      <c r="J116" s="229">
        <v>142.36351009</v>
      </c>
      <c r="K116" s="229">
        <v>102.95903009</v>
      </c>
      <c r="L116" s="229">
        <v>96.333</v>
      </c>
      <c r="M116" s="229">
        <v>109.446</v>
      </c>
      <c r="N116" s="229">
        <v>115.32177</v>
      </c>
      <c r="O116" s="229">
        <v>104.68156</v>
      </c>
      <c r="P116" s="229">
        <v>71.527</v>
      </c>
      <c r="Q116" s="229">
        <v>97.424</v>
      </c>
      <c r="R116" s="229">
        <v>88.788</v>
      </c>
      <c r="S116" s="229">
        <v>75.521</v>
      </c>
      <c r="T116" s="229">
        <v>70.06300999999999</v>
      </c>
      <c r="U116" s="229">
        <v>69.70389999999999</v>
      </c>
      <c r="V116" s="229">
        <v>74.76236999999999</v>
      </c>
      <c r="W116" s="229">
        <v>63.02091</v>
      </c>
      <c r="X116" s="230">
        <v>46.32182</v>
      </c>
      <c r="Y116" s="229">
        <v>58.86117</v>
      </c>
      <c r="Z116" s="229">
        <v>61.152</v>
      </c>
      <c r="AA116" s="229">
        <v>53.602</v>
      </c>
      <c r="AB116" s="229">
        <v>40</v>
      </c>
      <c r="AC116" s="229">
        <v>48</v>
      </c>
      <c r="AD116" s="229">
        <v>44</v>
      </c>
      <c r="AE116" s="229">
        <v>44</v>
      </c>
      <c r="AF116" s="229">
        <v>34</v>
      </c>
      <c r="AG116" s="229">
        <v>36</v>
      </c>
      <c r="AH116" s="229">
        <v>41</v>
      </c>
      <c r="AI116" s="229">
        <v>31</v>
      </c>
      <c r="AJ116" s="229">
        <v>26.134</v>
      </c>
      <c r="AK116" s="229">
        <v>28</v>
      </c>
      <c r="AL116" s="229">
        <v>30</v>
      </c>
      <c r="AM116" s="229">
        <v>24</v>
      </c>
      <c r="AN116" s="229">
        <v>20</v>
      </c>
      <c r="AO116" s="229">
        <v>22</v>
      </c>
      <c r="AP116" s="229">
        <v>21</v>
      </c>
      <c r="AQ116" s="229">
        <v>11</v>
      </c>
      <c r="AR116" s="229">
        <v>13.808904296875</v>
      </c>
      <c r="AS116" s="229">
        <v>11.700951171875</v>
      </c>
      <c r="AT116" s="229">
        <v>11.441873046875</v>
      </c>
      <c r="AU116" s="229">
        <v>9.3956005859375</v>
      </c>
      <c r="AV116" s="229">
        <v>8.68881935</v>
      </c>
      <c r="AW116" s="229">
        <v>8.31673319999999</v>
      </c>
      <c r="AX116" s="229">
        <v>9.31765170000001</v>
      </c>
      <c r="AY116" s="229">
        <v>7.300518</v>
      </c>
      <c r="AZ116" s="229">
        <v>6.69517</v>
      </c>
      <c r="BA116" s="229">
        <v>6.26378596</v>
      </c>
      <c r="BB116" s="229">
        <v>6.41602954999999</v>
      </c>
      <c r="BC116" s="229">
        <v>5.124883909999999</v>
      </c>
      <c r="BD116" s="229">
        <v>4.32257821</v>
      </c>
      <c r="BE116" s="229">
        <v>4.0343447</v>
      </c>
      <c r="BF116" s="229">
        <v>4.32620003</v>
      </c>
      <c r="BG116" s="229">
        <v>3.10025951</v>
      </c>
      <c r="BH116" s="229">
        <v>2.60417668</v>
      </c>
      <c r="BI116" s="229">
        <v>2.4905823700000003</v>
      </c>
      <c r="BJ116" s="229">
        <v>2.36807076</v>
      </c>
      <c r="BK116" s="229">
        <v>1.9658800900000002</v>
      </c>
      <c r="BL116" s="229"/>
      <c r="BM116" s="229"/>
      <c r="BN116" s="229"/>
      <c r="BO116" s="229"/>
      <c r="BP116" s="480"/>
    </row>
    <row r="117" spans="1:68" ht="12.75" hidden="1" outlineLevel="1">
      <c r="A117" s="293"/>
      <c r="B117" s="228" t="s">
        <v>83</v>
      </c>
      <c r="C117" s="227" t="s">
        <v>80</v>
      </c>
      <c r="D117" s="229">
        <v>76.77725</v>
      </c>
      <c r="E117" s="229">
        <v>83.50911</v>
      </c>
      <c r="F117" s="229">
        <v>91.50202</v>
      </c>
      <c r="G117" s="229">
        <v>95.22638</v>
      </c>
      <c r="H117" s="229">
        <v>82.41136</v>
      </c>
      <c r="I117" s="229">
        <v>75.16483</v>
      </c>
      <c r="J117" s="229">
        <v>74.04771279000002</v>
      </c>
      <c r="K117" s="229">
        <v>67.10842957</v>
      </c>
      <c r="L117" s="229">
        <v>67.72899000000001</v>
      </c>
      <c r="M117" s="229">
        <v>56.39378</v>
      </c>
      <c r="N117" s="229">
        <v>61.68265</v>
      </c>
      <c r="O117" s="229">
        <v>53.81705</v>
      </c>
      <c r="P117" s="229">
        <v>52.005</v>
      </c>
      <c r="Q117" s="229">
        <v>50.52177</v>
      </c>
      <c r="R117" s="229">
        <v>58.88291</v>
      </c>
      <c r="S117" s="229">
        <v>55.0965</v>
      </c>
      <c r="T117" s="229">
        <v>47.64939</v>
      </c>
      <c r="U117" s="229">
        <v>51.36678</v>
      </c>
      <c r="V117" s="229">
        <v>59.88262</v>
      </c>
      <c r="W117" s="229">
        <v>53.92192</v>
      </c>
      <c r="X117" s="230">
        <v>52.225199999999994</v>
      </c>
      <c r="Y117" s="229">
        <v>56.54179</v>
      </c>
      <c r="Z117" s="229">
        <v>59.57661</v>
      </c>
      <c r="AA117" s="229">
        <v>71.94789999999999</v>
      </c>
      <c r="AB117" s="229">
        <v>54</v>
      </c>
      <c r="AC117" s="229">
        <v>47</v>
      </c>
      <c r="AD117" s="229">
        <v>57</v>
      </c>
      <c r="AE117" s="229">
        <v>50</v>
      </c>
      <c r="AF117" s="229">
        <v>42</v>
      </c>
      <c r="AG117" s="229">
        <v>41</v>
      </c>
      <c r="AH117" s="229">
        <v>41</v>
      </c>
      <c r="AI117" s="229">
        <v>31</v>
      </c>
      <c r="AJ117" s="229">
        <v>33</v>
      </c>
      <c r="AK117" s="229">
        <v>37</v>
      </c>
      <c r="AL117" s="229">
        <v>32</v>
      </c>
      <c r="AM117" s="229">
        <v>35</v>
      </c>
      <c r="AN117" s="229">
        <v>30</v>
      </c>
      <c r="AO117" s="229">
        <v>25</v>
      </c>
      <c r="AP117" s="229">
        <v>34</v>
      </c>
      <c r="AQ117" s="229">
        <v>36</v>
      </c>
      <c r="AR117" s="229">
        <v>40.055496263916</v>
      </c>
      <c r="AS117" s="229">
        <v>39.851277359008705</v>
      </c>
      <c r="AT117" s="229">
        <v>37.861126953125</v>
      </c>
      <c r="AU117" s="229">
        <v>29.8639416351318</v>
      </c>
      <c r="AV117" s="229">
        <v>26.7075536053222</v>
      </c>
      <c r="AW117" s="229">
        <v>28.964340521257398</v>
      </c>
      <c r="AX117" s="229">
        <v>23.9424273954768</v>
      </c>
      <c r="AY117" s="229">
        <v>18.8989743925451</v>
      </c>
      <c r="AZ117" s="229">
        <v>16.1584485115885</v>
      </c>
      <c r="BA117" s="229">
        <v>15.6013546799942</v>
      </c>
      <c r="BB117" s="229">
        <v>15.7273884199942</v>
      </c>
      <c r="BC117" s="229">
        <v>13.26942983</v>
      </c>
      <c r="BD117" s="229">
        <v>12.25040879</v>
      </c>
      <c r="BE117" s="229">
        <v>9.8591559</v>
      </c>
      <c r="BF117" s="229">
        <v>8.00740893</v>
      </c>
      <c r="BG117" s="229">
        <v>6.53618237499999</v>
      </c>
      <c r="BH117" s="229">
        <v>6.703823319999991</v>
      </c>
      <c r="BI117" s="229">
        <v>5.11942116024714</v>
      </c>
      <c r="BJ117" s="229">
        <v>5.41681912</v>
      </c>
      <c r="BK117" s="229">
        <v>4.60215618</v>
      </c>
      <c r="BL117" s="229"/>
      <c r="BM117" s="229"/>
      <c r="BN117" s="229"/>
      <c r="BO117" s="229"/>
      <c r="BP117" s="480"/>
    </row>
    <row r="118" spans="1:68" ht="12.75" hidden="1" outlineLevel="1">
      <c r="A118" s="294" t="s">
        <v>61</v>
      </c>
      <c r="B118" s="231" t="s">
        <v>84</v>
      </c>
      <c r="C118" s="232" t="s">
        <v>80</v>
      </c>
      <c r="D118" s="233" t="s">
        <v>55</v>
      </c>
      <c r="E118" s="233" t="s">
        <v>55</v>
      </c>
      <c r="F118" s="233" t="s">
        <v>55</v>
      </c>
      <c r="G118" s="233" t="s">
        <v>55</v>
      </c>
      <c r="H118" s="233">
        <v>229.22316</v>
      </c>
      <c r="I118" s="233">
        <v>211.67673</v>
      </c>
      <c r="J118" s="233">
        <v>196.20415327</v>
      </c>
      <c r="K118" s="233">
        <v>217.84398496</v>
      </c>
      <c r="L118" s="233">
        <v>194.71292</v>
      </c>
      <c r="M118" s="233">
        <v>193.58134</v>
      </c>
      <c r="N118" s="233">
        <v>179.19138999999998</v>
      </c>
      <c r="O118" s="233">
        <v>169.18333699999997</v>
      </c>
      <c r="P118" s="233">
        <v>161.18553</v>
      </c>
      <c r="Q118" s="233">
        <v>147.65901</v>
      </c>
      <c r="R118" s="233">
        <v>138.49596</v>
      </c>
      <c r="S118" s="233">
        <v>133</v>
      </c>
      <c r="T118" s="233">
        <v>125.88534000000001</v>
      </c>
      <c r="U118" s="233">
        <v>108.11970999999998</v>
      </c>
      <c r="V118" s="233">
        <v>138.95753</v>
      </c>
      <c r="W118" s="233">
        <v>128.11615</v>
      </c>
      <c r="X118" s="234" t="s">
        <v>72</v>
      </c>
      <c r="Y118" s="234" t="s">
        <v>72</v>
      </c>
      <c r="Z118" s="234" t="s">
        <v>72</v>
      </c>
      <c r="AA118" s="234" t="s">
        <v>72</v>
      </c>
      <c r="AB118" s="234" t="s">
        <v>72</v>
      </c>
      <c r="AC118" s="234" t="s">
        <v>72</v>
      </c>
      <c r="AD118" s="234" t="s">
        <v>72</v>
      </c>
      <c r="AE118" s="234" t="s">
        <v>85</v>
      </c>
      <c r="AF118" s="234" t="s">
        <v>85</v>
      </c>
      <c r="AG118" s="234" t="s">
        <v>85</v>
      </c>
      <c r="AH118" s="234" t="s">
        <v>72</v>
      </c>
      <c r="AI118" s="234" t="s">
        <v>72</v>
      </c>
      <c r="AJ118" s="234" t="s">
        <v>72</v>
      </c>
      <c r="AK118" s="234" t="s">
        <v>72</v>
      </c>
      <c r="AL118" s="234" t="s">
        <v>72</v>
      </c>
      <c r="AM118" s="234" t="s">
        <v>72</v>
      </c>
      <c r="AN118" s="233" t="s">
        <v>72</v>
      </c>
      <c r="AO118" s="233" t="s">
        <v>72</v>
      </c>
      <c r="AP118" s="233" t="s">
        <v>72</v>
      </c>
      <c r="AQ118" s="233" t="s">
        <v>72</v>
      </c>
      <c r="AR118" s="233" t="s">
        <v>85</v>
      </c>
      <c r="AS118" s="233" t="s">
        <v>85</v>
      </c>
      <c r="AT118" s="233" t="s">
        <v>55</v>
      </c>
      <c r="AU118" s="233" t="s">
        <v>72</v>
      </c>
      <c r="AV118" s="233" t="s">
        <v>72</v>
      </c>
      <c r="AW118" s="233" t="s">
        <v>72</v>
      </c>
      <c r="AX118" s="233" t="s">
        <v>72</v>
      </c>
      <c r="AY118" s="233" t="s">
        <v>72</v>
      </c>
      <c r="AZ118" s="233" t="s">
        <v>72</v>
      </c>
      <c r="BA118" s="233" t="s">
        <v>72</v>
      </c>
      <c r="BB118" s="233" t="s">
        <v>72</v>
      </c>
      <c r="BC118" s="233" t="s">
        <v>72</v>
      </c>
      <c r="BD118" s="233" t="s">
        <v>72</v>
      </c>
      <c r="BE118" s="233" t="s">
        <v>72</v>
      </c>
      <c r="BF118" s="233" t="s">
        <v>72</v>
      </c>
      <c r="BG118" s="233"/>
      <c r="BH118" s="233"/>
      <c r="BI118" s="233"/>
      <c r="BJ118" s="233"/>
      <c r="BK118" s="233"/>
      <c r="BL118" s="233"/>
      <c r="BM118" s="233"/>
      <c r="BN118" s="233"/>
      <c r="BO118" s="233"/>
      <c r="BP118" s="480"/>
    </row>
    <row r="119" spans="1:68" ht="12.75" hidden="1" outlineLevel="1">
      <c r="A119" s="293"/>
      <c r="B119" s="228" t="s">
        <v>86</v>
      </c>
      <c r="C119" s="227" t="s">
        <v>80</v>
      </c>
      <c r="D119" s="229" t="s">
        <v>55</v>
      </c>
      <c r="E119" s="229" t="s">
        <v>55</v>
      </c>
      <c r="F119" s="229" t="s">
        <v>55</v>
      </c>
      <c r="G119" s="229" t="s">
        <v>55</v>
      </c>
      <c r="H119" s="229" t="s">
        <v>55</v>
      </c>
      <c r="I119" s="229" t="s">
        <v>55</v>
      </c>
      <c r="J119" s="229" t="s">
        <v>55</v>
      </c>
      <c r="K119" s="229" t="s">
        <v>55</v>
      </c>
      <c r="L119" s="229" t="s">
        <v>55</v>
      </c>
      <c r="M119" s="229" t="s">
        <v>55</v>
      </c>
      <c r="N119" s="229" t="s">
        <v>55</v>
      </c>
      <c r="O119" s="229" t="s">
        <v>55</v>
      </c>
      <c r="P119" s="229" t="s">
        <v>55</v>
      </c>
      <c r="Q119" s="229" t="s">
        <v>55</v>
      </c>
      <c r="R119" s="229" t="s">
        <v>55</v>
      </c>
      <c r="S119" s="229" t="s">
        <v>55</v>
      </c>
      <c r="T119" s="229">
        <v>229.28817455259477</v>
      </c>
      <c r="U119" s="229">
        <v>204.4548948158361</v>
      </c>
      <c r="V119" s="229">
        <v>177.45753654097987</v>
      </c>
      <c r="W119" s="229">
        <v>168.3323019174611</v>
      </c>
      <c r="X119" s="230">
        <v>146.83717000000001</v>
      </c>
      <c r="Y119" s="229">
        <v>131.97450000000003</v>
      </c>
      <c r="Z119" s="229">
        <v>119.24128999999999</v>
      </c>
      <c r="AA119" s="229">
        <v>112.29872</v>
      </c>
      <c r="AB119" s="229">
        <v>99</v>
      </c>
      <c r="AC119" s="229">
        <v>84</v>
      </c>
      <c r="AD119" s="229">
        <v>78</v>
      </c>
      <c r="AE119" s="229">
        <v>70</v>
      </c>
      <c r="AF119" s="229">
        <v>63</v>
      </c>
      <c r="AG119" s="229">
        <v>54</v>
      </c>
      <c r="AH119" s="229">
        <v>45</v>
      </c>
      <c r="AI119" s="229">
        <v>37</v>
      </c>
      <c r="AJ119" s="229">
        <v>35.19073</v>
      </c>
      <c r="AK119" s="229">
        <v>31</v>
      </c>
      <c r="AL119" s="229">
        <v>29</v>
      </c>
      <c r="AM119" s="229">
        <v>25</v>
      </c>
      <c r="AN119" s="229">
        <v>21</v>
      </c>
      <c r="AO119" s="229">
        <v>18</v>
      </c>
      <c r="AP119" s="229">
        <v>17</v>
      </c>
      <c r="AQ119" s="229">
        <v>16</v>
      </c>
      <c r="AR119" s="229">
        <v>13</v>
      </c>
      <c r="AS119" s="229">
        <v>12</v>
      </c>
      <c r="AT119" s="229">
        <v>11</v>
      </c>
      <c r="AU119" s="229">
        <v>10</v>
      </c>
      <c r="AV119" s="229">
        <v>9.075272536598952</v>
      </c>
      <c r="AW119" s="229">
        <v>8.057400014247367</v>
      </c>
      <c r="AX119" s="229">
        <v>7.42498707736337</v>
      </c>
      <c r="AY119" s="229">
        <v>6.207262225617356</v>
      </c>
      <c r="AZ119" s="229">
        <v>5.770468374397709</v>
      </c>
      <c r="BA119" s="229">
        <v>5.36833064075449</v>
      </c>
      <c r="BB119" s="229">
        <v>4.866634748435393</v>
      </c>
      <c r="BC119" s="229">
        <v>4.367144805764347</v>
      </c>
      <c r="BD119" s="229">
        <v>3.15399166832752</v>
      </c>
      <c r="BE119" s="229">
        <v>3.07969812766959</v>
      </c>
      <c r="BF119" s="229">
        <v>2.777211246963591</v>
      </c>
      <c r="BG119" s="229">
        <v>2.416917503530775</v>
      </c>
      <c r="BH119" s="229">
        <v>2.133184692800835</v>
      </c>
      <c r="BI119" s="229">
        <v>2.1515248353672556</v>
      </c>
      <c r="BJ119" s="229">
        <v>2.215168404037676</v>
      </c>
      <c r="BK119" s="229">
        <v>1.983796397479956</v>
      </c>
      <c r="BL119" s="229"/>
      <c r="BM119" s="229"/>
      <c r="BN119" s="229"/>
      <c r="BO119" s="229"/>
      <c r="BP119" s="480"/>
    </row>
    <row r="120" spans="2:67" ht="11.25" collapsed="1">
      <c r="B120" s="226" t="s">
        <v>147</v>
      </c>
      <c r="C120" s="227" t="s">
        <v>80</v>
      </c>
      <c r="D120" s="190">
        <f>SUM(D113:D117)</f>
        <v>3772.0141</v>
      </c>
      <c r="E120" s="190">
        <f aca="true" t="shared" si="7" ref="E120:S120">SUM(E113:E117)</f>
        <v>3639.0802900000003</v>
      </c>
      <c r="F120" s="190">
        <f t="shared" si="7"/>
        <v>3588.6643900000004</v>
      </c>
      <c r="G120" s="190">
        <f t="shared" si="7"/>
        <v>3637.4621099999995</v>
      </c>
      <c r="H120" s="190">
        <f t="shared" si="7"/>
        <v>3659.93151</v>
      </c>
      <c r="I120" s="190">
        <f t="shared" si="7"/>
        <v>3603.6673400000004</v>
      </c>
      <c r="J120" s="190">
        <f t="shared" si="7"/>
        <v>3528.8431930700003</v>
      </c>
      <c r="K120" s="190">
        <f t="shared" si="7"/>
        <v>3646.51529339</v>
      </c>
      <c r="L120" s="190">
        <f t="shared" si="7"/>
        <v>3550.4058000000005</v>
      </c>
      <c r="M120" s="190">
        <f t="shared" si="7"/>
        <v>3497.2627999999995</v>
      </c>
      <c r="N120" s="190">
        <f t="shared" si="7"/>
        <v>3468.25426</v>
      </c>
      <c r="O120" s="190">
        <f t="shared" si="7"/>
        <v>3478.59943</v>
      </c>
      <c r="P120" s="190">
        <f t="shared" si="7"/>
        <v>3409.0633900000003</v>
      </c>
      <c r="Q120" s="190">
        <f t="shared" si="7"/>
        <v>3385.63124</v>
      </c>
      <c r="R120" s="190">
        <f t="shared" si="7"/>
        <v>3325.3212999999996</v>
      </c>
      <c r="S120" s="190">
        <f t="shared" si="7"/>
        <v>3318.91752</v>
      </c>
      <c r="T120" s="190">
        <f>SUM(T113:T117)+T119</f>
        <v>3484.3177645525943</v>
      </c>
      <c r="U120" s="190">
        <f>SUM(U113:U117)+U119</f>
        <v>3375.536234815836</v>
      </c>
      <c r="V120" s="190">
        <f>SUM(V113:V117)+V119</f>
        <v>3276.03652654098</v>
      </c>
      <c r="W120" s="190">
        <f>SUM(W113:W117)+W119</f>
        <v>3280.5460419174615</v>
      </c>
      <c r="X120" s="190">
        <f>SUM(X113:X117)+X119</f>
        <v>3403.3979200000003</v>
      </c>
      <c r="Y120" s="190">
        <f>SUM(Y113:Y117)+Y119</f>
        <v>3406.77063</v>
      </c>
      <c r="Z120" s="190">
        <f>SUM(Z113:Z117)+Z119</f>
        <v>3284.46529</v>
      </c>
      <c r="AA120" s="190">
        <f>SUM(AA113:AA117)+AA119</f>
        <v>3296.4295599999996</v>
      </c>
      <c r="AB120" s="190">
        <f>SUM(AB113:AB117)+AB119</f>
        <v>3151.61945</v>
      </c>
      <c r="AC120" s="190">
        <f>SUM(AC113:AC117)+AC119</f>
        <v>3057.5677299999998</v>
      </c>
      <c r="AD120" s="190">
        <f>SUM(AD113:AD117)+AD119</f>
        <v>3029.23207</v>
      </c>
      <c r="AE120" s="190">
        <f>SUM(AE113:AE117)+AE119</f>
        <v>3021.7667199999996</v>
      </c>
      <c r="AF120" s="190">
        <f>SUM(AF113:AF117)+AF119</f>
        <v>2802.0729499999998</v>
      </c>
      <c r="AG120" s="190">
        <f>SUM(AG113:AG117)+AG119</f>
        <v>2682.10845</v>
      </c>
      <c r="AH120" s="190">
        <f>SUM(AH113:AH117)+AH119</f>
        <v>2690.74867</v>
      </c>
      <c r="AI120" s="190">
        <f>SUM(AI113:AI117)+AI119</f>
        <v>2605.716402193158</v>
      </c>
      <c r="AJ120" s="190">
        <f>SUM(AJ113:AJ117)+AJ119</f>
        <v>2481.6824099999994</v>
      </c>
      <c r="AK120" s="190">
        <f>SUM(AK113:AK117)+AK119</f>
        <v>2462.70644</v>
      </c>
      <c r="AL120" s="190">
        <f>SUM(AL113:AL117)+AL119</f>
        <v>2398.34618</v>
      </c>
      <c r="AM120" s="190">
        <f>SUM(AM113:AM117)+AM119</f>
        <v>2369.30914</v>
      </c>
      <c r="AN120" s="190">
        <f>SUM(AN113:AN117)+AN119</f>
        <v>2224.9256100000002</v>
      </c>
      <c r="AO120" s="190">
        <f>SUM(AO113:AO117)+AO119</f>
        <v>2166.1241499999987</v>
      </c>
      <c r="AP120" s="190">
        <f>SUM(AP113:AP117)+AP119</f>
        <v>2090.53676999999</v>
      </c>
      <c r="AQ120" s="190">
        <f>SUM(AQ113:AQ117)+AQ119</f>
        <v>2056.3485829477313</v>
      </c>
      <c r="AR120" s="190">
        <f>SUM(AR113:AR117)+AR119</f>
        <v>2015.914377407517</v>
      </c>
      <c r="AS120" s="190">
        <f>SUM(AS113:AS117)+AS119</f>
        <v>1926.9770056445523</v>
      </c>
      <c r="AT120" s="190">
        <f>SUM(AT113:AT117)+AT119</f>
        <v>1848.6059999999998</v>
      </c>
      <c r="AU120" s="190">
        <f>SUM(AU113:AU117)+AU119</f>
        <v>1777.5190844421386</v>
      </c>
      <c r="AV120" s="190">
        <f>SUM(AV113:AV117)+AV119</f>
        <v>1713.4786085581363</v>
      </c>
      <c r="AW120" s="190">
        <f>SUM(AW113:AW117)+AW119</f>
        <v>1653.1993720427954</v>
      </c>
      <c r="AX120" s="190">
        <f>SUM(AX113:AX117)+AX119</f>
        <v>1574.3782936655837</v>
      </c>
      <c r="AY120" s="190">
        <f>SUM(AY113:AY117)+AY119</f>
        <v>1532.9477181788598</v>
      </c>
      <c r="AZ120" s="190">
        <v>1414.1778512225303</v>
      </c>
      <c r="BA120" s="190">
        <v>1346.2459307018473</v>
      </c>
      <c r="BB120" s="190">
        <v>1312.9220551830192</v>
      </c>
      <c r="BC120" s="190">
        <v>1260.6874244785038</v>
      </c>
      <c r="BD120" s="190">
        <v>1213.2608965397476</v>
      </c>
      <c r="BE120" s="190">
        <v>1175.3475818605486</v>
      </c>
      <c r="BF120" s="190">
        <v>1152.6072254196085</v>
      </c>
      <c r="BG120" s="190">
        <v>1116.5674412199749</v>
      </c>
      <c r="BH120" s="190">
        <v>1106.3774282608438</v>
      </c>
      <c r="BI120" s="190">
        <v>1065.1977408886123</v>
      </c>
      <c r="BJ120" s="190">
        <v>1029.2527555590545</v>
      </c>
      <c r="BK120" s="190">
        <v>1002.212381216901</v>
      </c>
      <c r="BL120" s="190">
        <v>969.4719628200432</v>
      </c>
      <c r="BM120" s="190">
        <v>950.8365834561135</v>
      </c>
      <c r="BN120" s="190"/>
      <c r="BO120" s="190"/>
    </row>
    <row r="121" spans="1:67" ht="12.75">
      <c r="A121" s="293"/>
      <c r="B121" s="67"/>
      <c r="C121" s="73"/>
      <c r="D121" s="78"/>
      <c r="E121" s="79"/>
      <c r="F121" s="79"/>
      <c r="G121" s="80"/>
      <c r="H121" s="78"/>
      <c r="I121" s="79"/>
      <c r="J121" s="79"/>
      <c r="K121" s="80"/>
      <c r="L121" s="78"/>
      <c r="M121" s="79"/>
      <c r="N121" s="79"/>
      <c r="O121" s="80"/>
      <c r="P121" s="78"/>
      <c r="Q121" s="79"/>
      <c r="R121" s="79"/>
      <c r="S121" s="80"/>
      <c r="T121" s="78"/>
      <c r="U121" s="79"/>
      <c r="V121" s="79"/>
      <c r="W121" s="80"/>
      <c r="X121" s="79"/>
      <c r="Y121" s="79"/>
      <c r="Z121" s="79"/>
      <c r="AA121" s="80"/>
      <c r="AB121" s="80"/>
      <c r="AC121" s="80"/>
      <c r="AD121" s="80"/>
      <c r="AE121" s="80"/>
      <c r="AF121" s="80"/>
      <c r="AG121" s="80"/>
      <c r="AH121" s="80"/>
      <c r="AI121" s="80"/>
      <c r="AJ121" s="75"/>
      <c r="AK121" s="75"/>
      <c r="AL121" s="75"/>
      <c r="AM121" s="76"/>
      <c r="AN121" s="75"/>
      <c r="AO121" s="75"/>
      <c r="AP121" s="75"/>
      <c r="AQ121" s="76"/>
      <c r="AR121" s="75"/>
      <c r="AS121" s="75"/>
      <c r="AT121" s="75"/>
      <c r="AU121" s="76"/>
      <c r="AV121" s="76"/>
      <c r="AW121" s="75"/>
      <c r="AX121" s="75"/>
      <c r="AY121" s="75"/>
      <c r="AZ121" s="77"/>
      <c r="BA121" s="75"/>
      <c r="BB121" s="75"/>
      <c r="BC121" s="76"/>
      <c r="BD121" s="77"/>
      <c r="BE121" s="75"/>
      <c r="BF121" s="75"/>
      <c r="BG121" s="75"/>
      <c r="BH121" s="75"/>
      <c r="BI121" s="75"/>
      <c r="BJ121" s="75"/>
      <c r="BK121" s="75"/>
      <c r="BL121" s="75"/>
      <c r="BM121" s="75"/>
      <c r="BN121" s="75"/>
      <c r="BO121" s="76"/>
    </row>
    <row r="122" spans="1:67" ht="12.75" hidden="1" outlineLevel="1">
      <c r="A122" s="379" t="s">
        <v>159</v>
      </c>
      <c r="B122" s="231" t="s">
        <v>87</v>
      </c>
      <c r="C122" s="232" t="s">
        <v>80</v>
      </c>
      <c r="D122" s="233" t="s">
        <v>55</v>
      </c>
      <c r="E122" s="233" t="s">
        <v>55</v>
      </c>
      <c r="F122" s="233" t="s">
        <v>55</v>
      </c>
      <c r="G122" s="233" t="s">
        <v>55</v>
      </c>
      <c r="H122" s="233">
        <v>30.053060000000002</v>
      </c>
      <c r="I122" s="233">
        <v>40.87669</v>
      </c>
      <c r="J122" s="233">
        <v>41.779855579999996</v>
      </c>
      <c r="K122" s="233">
        <v>48.557649119999994</v>
      </c>
      <c r="L122" s="233">
        <v>59.71883999999999</v>
      </c>
      <c r="M122" s="233">
        <v>75.85719999999999</v>
      </c>
      <c r="N122" s="233">
        <v>89.85419</v>
      </c>
      <c r="O122" s="233">
        <v>96.06183999999999</v>
      </c>
      <c r="P122" s="233">
        <v>140.02459</v>
      </c>
      <c r="Q122" s="233">
        <v>165.06184</v>
      </c>
      <c r="R122" s="233">
        <v>170.73805</v>
      </c>
      <c r="S122" s="233">
        <v>205.43686</v>
      </c>
      <c r="T122" s="233">
        <v>290.941069</v>
      </c>
      <c r="U122" s="233">
        <v>307.41685</v>
      </c>
      <c r="V122" s="233">
        <v>368.67776999999995</v>
      </c>
      <c r="W122" s="233">
        <v>432.80221</v>
      </c>
      <c r="X122" s="234" t="s">
        <v>72</v>
      </c>
      <c r="Y122" s="234" t="s">
        <v>72</v>
      </c>
      <c r="Z122" s="234" t="s">
        <v>72</v>
      </c>
      <c r="AA122" s="234" t="s">
        <v>72</v>
      </c>
      <c r="AB122" s="234" t="s">
        <v>72</v>
      </c>
      <c r="AC122" s="234" t="s">
        <v>72</v>
      </c>
      <c r="AD122" s="234" t="s">
        <v>72</v>
      </c>
      <c r="AE122" s="234" t="s">
        <v>72</v>
      </c>
      <c r="AF122" s="234" t="s">
        <v>72</v>
      </c>
      <c r="AG122" s="234" t="s">
        <v>72</v>
      </c>
      <c r="AH122" s="234" t="s">
        <v>72</v>
      </c>
      <c r="AI122" s="234" t="s">
        <v>72</v>
      </c>
      <c r="AJ122" s="234" t="s">
        <v>72</v>
      </c>
      <c r="AK122" s="234" t="s">
        <v>72</v>
      </c>
      <c r="AL122" s="234" t="s">
        <v>72</v>
      </c>
      <c r="AM122" s="234" t="s">
        <v>72</v>
      </c>
      <c r="AN122" s="234" t="s">
        <v>72</v>
      </c>
      <c r="AO122" s="234" t="s">
        <v>72</v>
      </c>
      <c r="AP122" s="234" t="s">
        <v>72</v>
      </c>
      <c r="AQ122" s="234" t="s">
        <v>72</v>
      </c>
      <c r="AR122" s="234" t="s">
        <v>72</v>
      </c>
      <c r="AS122" s="234" t="s">
        <v>72</v>
      </c>
      <c r="AT122" s="234" t="s">
        <v>72</v>
      </c>
      <c r="AU122" s="234" t="s">
        <v>72</v>
      </c>
      <c r="AV122" s="234" t="s">
        <v>72</v>
      </c>
      <c r="AW122" s="234" t="s">
        <v>85</v>
      </c>
      <c r="AX122" s="234" t="s">
        <v>85</v>
      </c>
      <c r="AY122" s="234" t="s">
        <v>85</v>
      </c>
      <c r="AZ122" s="234" t="s">
        <v>85</v>
      </c>
      <c r="BA122" s="234" t="s">
        <v>85</v>
      </c>
      <c r="BB122" s="234" t="s">
        <v>85</v>
      </c>
      <c r="BC122" s="234" t="s">
        <v>85</v>
      </c>
      <c r="BD122" s="234" t="s">
        <v>85</v>
      </c>
      <c r="BE122" s="234" t="s">
        <v>85</v>
      </c>
      <c r="BF122" s="234" t="s">
        <v>85</v>
      </c>
      <c r="BG122" s="234"/>
      <c r="BH122" s="234" t="s">
        <v>85</v>
      </c>
      <c r="BI122" s="234"/>
      <c r="BJ122" s="234"/>
      <c r="BK122" s="234"/>
      <c r="BL122" s="234" t="s">
        <v>85</v>
      </c>
      <c r="BM122" s="234"/>
      <c r="BN122" s="234"/>
      <c r="BO122" s="234"/>
    </row>
    <row r="123" spans="1:67" ht="12.75" collapsed="1">
      <c r="A123" s="412" t="s">
        <v>169</v>
      </c>
      <c r="B123" s="235" t="s">
        <v>107</v>
      </c>
      <c r="C123" s="236" t="s">
        <v>80</v>
      </c>
      <c r="D123" s="237" t="s">
        <v>55</v>
      </c>
      <c r="E123" s="237" t="s">
        <v>55</v>
      </c>
      <c r="F123" s="237" t="s">
        <v>55</v>
      </c>
      <c r="G123" s="237" t="s">
        <v>55</v>
      </c>
      <c r="H123" s="237" t="s">
        <v>55</v>
      </c>
      <c r="I123" s="237" t="s">
        <v>55</v>
      </c>
      <c r="J123" s="237" t="s">
        <v>55</v>
      </c>
      <c r="K123" s="237" t="s">
        <v>55</v>
      </c>
      <c r="L123" s="237" t="s">
        <v>55</v>
      </c>
      <c r="M123" s="237" t="s">
        <v>55</v>
      </c>
      <c r="N123" s="237" t="s">
        <v>55</v>
      </c>
      <c r="O123" s="237" t="s">
        <v>55</v>
      </c>
      <c r="P123" s="237" t="s">
        <v>55</v>
      </c>
      <c r="Q123" s="237" t="s">
        <v>55</v>
      </c>
      <c r="R123" s="237" t="s">
        <v>55</v>
      </c>
      <c r="S123" s="237" t="s">
        <v>55</v>
      </c>
      <c r="T123" s="237">
        <v>370</v>
      </c>
      <c r="U123" s="237">
        <v>409</v>
      </c>
      <c r="V123" s="237">
        <v>424</v>
      </c>
      <c r="W123" s="237">
        <v>472.05136546666245</v>
      </c>
      <c r="X123" s="238">
        <v>527</v>
      </c>
      <c r="Y123" s="237">
        <v>576</v>
      </c>
      <c r="Z123" s="237">
        <v>599</v>
      </c>
      <c r="AA123" s="237">
        <v>659</v>
      </c>
      <c r="AB123" s="237">
        <v>722</v>
      </c>
      <c r="AC123" s="237">
        <v>754</v>
      </c>
      <c r="AD123" s="237">
        <v>785</v>
      </c>
      <c r="AE123" s="237">
        <v>863</v>
      </c>
      <c r="AF123" s="237">
        <v>1048.34202</v>
      </c>
      <c r="AG123" s="237">
        <v>1123.65288</v>
      </c>
      <c r="AH123" s="237">
        <v>1165.2451099999998</v>
      </c>
      <c r="AI123" s="237">
        <v>1238.206157806842</v>
      </c>
      <c r="AJ123" s="237">
        <v>1392.9673200000002</v>
      </c>
      <c r="AK123" s="237">
        <v>1468.5226000000002</v>
      </c>
      <c r="AL123" s="237">
        <v>1512.83452</v>
      </c>
      <c r="AM123" s="237">
        <v>1564.41573</v>
      </c>
      <c r="AN123" s="237">
        <v>1620.0608699999898</v>
      </c>
      <c r="AO123" s="237">
        <v>1665.6373699999901</v>
      </c>
      <c r="AP123" s="237">
        <v>1706.8118199999903</v>
      </c>
      <c r="AQ123" s="237">
        <v>1770.69092577558</v>
      </c>
      <c r="AR123" s="237">
        <v>1854.9803151071658</v>
      </c>
      <c r="AS123" s="237">
        <v>1904.2012268931376</v>
      </c>
      <c r="AT123" s="237">
        <v>1895.582046598434</v>
      </c>
      <c r="AU123" s="237">
        <v>1934.7931165323137</v>
      </c>
      <c r="AV123" s="237">
        <v>1838.7879921255499</v>
      </c>
      <c r="AW123" s="237">
        <v>1871.486799131645</v>
      </c>
      <c r="AX123" s="237">
        <v>1957.439666257688</v>
      </c>
      <c r="AY123" s="237">
        <v>2018.8808628652707</v>
      </c>
      <c r="AZ123" s="237">
        <v>1987.331553546324</v>
      </c>
      <c r="BA123" s="237">
        <v>1980.171252650115</v>
      </c>
      <c r="BB123" s="237">
        <v>2058.1019667779187</v>
      </c>
      <c r="BC123" s="237">
        <v>2118.9443294635657</v>
      </c>
      <c r="BD123" s="237">
        <v>2087.215419966421</v>
      </c>
      <c r="BE123" s="237">
        <v>2091.029000263653</v>
      </c>
      <c r="BF123" s="237">
        <v>2121.403195527355</v>
      </c>
      <c r="BG123" s="237">
        <v>2145.4571334847637</v>
      </c>
      <c r="BH123" s="237">
        <v>2144.2634670882103</v>
      </c>
      <c r="BI123" s="237">
        <v>2185.0980399150794</v>
      </c>
      <c r="BJ123" s="237">
        <v>2192.0538802126007</v>
      </c>
      <c r="BK123" s="237">
        <v>2211.7534062178975</v>
      </c>
      <c r="BL123" s="237">
        <v>2217.2677801135737</v>
      </c>
      <c r="BM123" s="237">
        <f>BM126-BM125-BM124</f>
        <v>2243.6230404630137</v>
      </c>
      <c r="BN123" s="237"/>
      <c r="BO123" s="237"/>
    </row>
    <row r="124" spans="1:68" ht="12.75">
      <c r="A124" s="284"/>
      <c r="B124" s="235" t="s">
        <v>108</v>
      </c>
      <c r="C124" s="236" t="s">
        <v>80</v>
      </c>
      <c r="D124" s="237" t="s">
        <v>55</v>
      </c>
      <c r="E124" s="237" t="s">
        <v>55</v>
      </c>
      <c r="F124" s="237" t="s">
        <v>55</v>
      </c>
      <c r="G124" s="237" t="s">
        <v>55</v>
      </c>
      <c r="H124" s="237" t="s">
        <v>55</v>
      </c>
      <c r="I124" s="237" t="s">
        <v>55</v>
      </c>
      <c r="J124" s="237" t="s">
        <v>55</v>
      </c>
      <c r="K124" s="237" t="s">
        <v>55</v>
      </c>
      <c r="L124" s="237" t="s">
        <v>55</v>
      </c>
      <c r="M124" s="237" t="s">
        <v>55</v>
      </c>
      <c r="N124" s="237" t="s">
        <v>55</v>
      </c>
      <c r="O124" s="237" t="s">
        <v>55</v>
      </c>
      <c r="P124" s="237" t="s">
        <v>55</v>
      </c>
      <c r="Q124" s="237" t="s">
        <v>55</v>
      </c>
      <c r="R124" s="237" t="s">
        <v>55</v>
      </c>
      <c r="S124" s="237" t="s">
        <v>55</v>
      </c>
      <c r="T124" s="237">
        <v>0.785</v>
      </c>
      <c r="U124" s="237">
        <v>1.9893399999999999</v>
      </c>
      <c r="V124" s="237">
        <v>4.066</v>
      </c>
      <c r="W124" s="237">
        <v>10.94926</v>
      </c>
      <c r="X124" s="238">
        <v>16.39464</v>
      </c>
      <c r="Y124" s="237">
        <v>21.82327</v>
      </c>
      <c r="Z124" s="237">
        <v>28.10349</v>
      </c>
      <c r="AA124" s="237">
        <v>36.521089999999994</v>
      </c>
      <c r="AB124" s="237">
        <v>40.4426</v>
      </c>
      <c r="AC124" s="237">
        <v>53.32132</v>
      </c>
      <c r="AD124" s="237">
        <v>56.95429</v>
      </c>
      <c r="AE124" s="237">
        <v>72.28581</v>
      </c>
      <c r="AF124" s="237">
        <v>81.27632000000001</v>
      </c>
      <c r="AG124" s="237">
        <v>94.95202</v>
      </c>
      <c r="AH124" s="237">
        <v>105.79411999999999</v>
      </c>
      <c r="AI124" s="237">
        <v>133.48421</v>
      </c>
      <c r="AJ124" s="237">
        <v>140.46685</v>
      </c>
      <c r="AK124" s="237">
        <v>144.50864</v>
      </c>
      <c r="AL124" s="237">
        <v>150.41687</v>
      </c>
      <c r="AM124" s="237">
        <v>164.54798000000002</v>
      </c>
      <c r="AN124" s="237">
        <v>165.83097</v>
      </c>
      <c r="AO124" s="237">
        <v>166.00398</v>
      </c>
      <c r="AP124" s="237">
        <v>174.82485</v>
      </c>
      <c r="AQ124" s="237">
        <v>184.160330372214</v>
      </c>
      <c r="AR124" s="237">
        <v>184.391779104232</v>
      </c>
      <c r="AS124" s="237">
        <v>190.71665211296</v>
      </c>
      <c r="AT124" s="237">
        <v>188</v>
      </c>
      <c r="AU124" s="237">
        <v>192</v>
      </c>
      <c r="AV124" s="237">
        <v>181.064595306332</v>
      </c>
      <c r="AW124" s="237">
        <v>169.994611452135</v>
      </c>
      <c r="AX124" s="237">
        <v>157.21337993480202</v>
      </c>
      <c r="AY124" s="237">
        <v>160.360282656467</v>
      </c>
      <c r="AZ124" s="237">
        <v>163.67164998866502</v>
      </c>
      <c r="BA124" s="237">
        <v>149.07143300355</v>
      </c>
      <c r="BB124" s="237">
        <v>147.69601618000002</v>
      </c>
      <c r="BC124" s="237">
        <v>150.7338584435</v>
      </c>
      <c r="BD124" s="237">
        <v>146.27872161020002</v>
      </c>
      <c r="BE124" s="237">
        <v>139.468538922515</v>
      </c>
      <c r="BF124" s="237">
        <v>134.31219530257698</v>
      </c>
      <c r="BG124" s="237">
        <v>132.7159638524</v>
      </c>
      <c r="BH124" s="237">
        <v>127.751474314997</v>
      </c>
      <c r="BI124" s="237">
        <v>125.386661226142</v>
      </c>
      <c r="BJ124" s="237">
        <v>121.739544584468</v>
      </c>
      <c r="BK124" s="237">
        <v>121.92866251624801</v>
      </c>
      <c r="BL124" s="237">
        <v>115.80150010569301</v>
      </c>
      <c r="BM124" s="237">
        <v>116.83658032605699</v>
      </c>
      <c r="BN124" s="237"/>
      <c r="BO124" s="237"/>
      <c r="BP124" s="480"/>
    </row>
    <row r="125" spans="1:68" ht="12.75">
      <c r="A125" s="284"/>
      <c r="B125" s="235" t="s">
        <v>110</v>
      </c>
      <c r="C125" s="236" t="s">
        <v>80</v>
      </c>
      <c r="D125" s="237">
        <v>0</v>
      </c>
      <c r="E125" s="237">
        <v>0</v>
      </c>
      <c r="F125" s="237">
        <v>0</v>
      </c>
      <c r="G125" s="237">
        <v>0</v>
      </c>
      <c r="H125" s="237">
        <v>32.37432</v>
      </c>
      <c r="I125" s="237">
        <v>40.04231</v>
      </c>
      <c r="J125" s="237">
        <v>33.31366396000001</v>
      </c>
      <c r="K125" s="237">
        <v>38.485343570000005</v>
      </c>
      <c r="L125" s="237">
        <v>21.3008</v>
      </c>
      <c r="M125" s="237">
        <v>19.03</v>
      </c>
      <c r="N125" s="237">
        <v>18.615479999999998</v>
      </c>
      <c r="O125" s="237">
        <v>18.92966</v>
      </c>
      <c r="P125" s="237">
        <v>18.61894</v>
      </c>
      <c r="Q125" s="237">
        <v>19.85184</v>
      </c>
      <c r="R125" s="237">
        <v>16.7272</v>
      </c>
      <c r="S125" s="237">
        <v>20.430139999999998</v>
      </c>
      <c r="T125" s="237">
        <v>19.7095</v>
      </c>
      <c r="U125" s="237">
        <v>23.045240000000003</v>
      </c>
      <c r="V125" s="237">
        <v>19.030327173636213</v>
      </c>
      <c r="W125" s="237">
        <v>25.214932826363793</v>
      </c>
      <c r="X125" s="237">
        <v>45.05731</v>
      </c>
      <c r="Y125" s="237">
        <v>49.946200000000005</v>
      </c>
      <c r="Z125" s="237">
        <v>55.6331</v>
      </c>
      <c r="AA125" s="237">
        <v>61.639149999999994</v>
      </c>
      <c r="AB125" s="237">
        <v>62.045739999999995</v>
      </c>
      <c r="AC125" s="237">
        <v>74.31049999999999</v>
      </c>
      <c r="AD125" s="237">
        <v>72.11671</v>
      </c>
      <c r="AE125" s="237">
        <v>93.79322</v>
      </c>
      <c r="AF125" s="237">
        <v>118.89668</v>
      </c>
      <c r="AG125" s="237">
        <v>138.20445051000002</v>
      </c>
      <c r="AH125" s="237">
        <v>119.14478999999999</v>
      </c>
      <c r="AI125" s="237">
        <v>124.47204</v>
      </c>
      <c r="AJ125" s="237">
        <v>131.25414</v>
      </c>
      <c r="AK125" s="237">
        <v>140.59926</v>
      </c>
      <c r="AL125" s="237">
        <v>155.71854000000002</v>
      </c>
      <c r="AM125" s="237">
        <v>185.26239</v>
      </c>
      <c r="AN125" s="237">
        <v>167.735299999999</v>
      </c>
      <c r="AO125" s="237">
        <v>182.02119</v>
      </c>
      <c r="AP125" s="237">
        <v>176.10702</v>
      </c>
      <c r="AQ125" s="237">
        <v>206.1427924707028</v>
      </c>
      <c r="AR125" s="237">
        <v>208.978059387207</v>
      </c>
      <c r="AS125" s="237">
        <v>213.9211244224606</v>
      </c>
      <c r="AT125" s="237">
        <v>213.4634640502925</v>
      </c>
      <c r="AU125" s="237">
        <v>243.66711771289</v>
      </c>
      <c r="AV125" s="237">
        <v>252.219331221198</v>
      </c>
      <c r="AW125" s="237">
        <v>256.82660506</v>
      </c>
      <c r="AX125" s="237">
        <v>272.42261793</v>
      </c>
      <c r="AY125" s="237">
        <v>273.621024473121</v>
      </c>
      <c r="AZ125" s="237">
        <v>294.9904184</v>
      </c>
      <c r="BA125" s="237">
        <v>308.03491726</v>
      </c>
      <c r="BB125" s="237">
        <v>306.951391622928</v>
      </c>
      <c r="BC125" s="237">
        <v>340.376149448403</v>
      </c>
      <c r="BD125" s="237">
        <v>328.907255290282</v>
      </c>
      <c r="BE125" s="237">
        <v>327.13427451560904</v>
      </c>
      <c r="BF125" s="237">
        <v>323.894587391781</v>
      </c>
      <c r="BG125" s="237">
        <v>344.882945658465</v>
      </c>
      <c r="BH125" s="237">
        <v>338.784974688276</v>
      </c>
      <c r="BI125" s="237">
        <v>334.478125397864</v>
      </c>
      <c r="BJ125" s="237">
        <v>342.366249004562</v>
      </c>
      <c r="BK125" s="237">
        <v>355.64745997</v>
      </c>
      <c r="BL125" s="237">
        <v>331.31479155073794</v>
      </c>
      <c r="BM125" s="237">
        <v>337.121914083278</v>
      </c>
      <c r="BN125" s="237"/>
      <c r="BO125" s="237"/>
      <c r="BP125" s="480"/>
    </row>
    <row r="126" spans="1:68" ht="12.75">
      <c r="A126" s="284"/>
      <c r="B126" s="380" t="s">
        <v>148</v>
      </c>
      <c r="C126" s="236" t="s">
        <v>80</v>
      </c>
      <c r="D126" s="385">
        <f>SUM(D122:D125)</f>
        <v>0</v>
      </c>
      <c r="E126" s="385">
        <f>SUM(E122:E125)</f>
        <v>0</v>
      </c>
      <c r="F126" s="385">
        <f>SUM(F122:F125)</f>
        <v>0</v>
      </c>
      <c r="G126" s="385">
        <f>SUM(G122:G125)</f>
        <v>0</v>
      </c>
      <c r="H126" s="385">
        <f>SUM(H122:H125)</f>
        <v>62.42738</v>
      </c>
      <c r="I126" s="385">
        <f>SUM(I122:I125)</f>
        <v>80.91900000000001</v>
      </c>
      <c r="J126" s="385">
        <f>SUM(J122:J125)</f>
        <v>75.09351954</v>
      </c>
      <c r="K126" s="385">
        <f>SUM(K122:K125)</f>
        <v>87.04299269</v>
      </c>
      <c r="L126" s="385">
        <f>SUM(L122:L125)</f>
        <v>81.01964</v>
      </c>
      <c r="M126" s="385">
        <f>SUM(M122:M125)</f>
        <v>94.88719999999999</v>
      </c>
      <c r="N126" s="385">
        <f>SUM(N122:N125)</f>
        <v>108.46967000000001</v>
      </c>
      <c r="O126" s="385">
        <f>SUM(O122:O125)</f>
        <v>114.99149999999999</v>
      </c>
      <c r="P126" s="385">
        <f>SUM(P122:P125)</f>
        <v>158.64353</v>
      </c>
      <c r="Q126" s="385">
        <f>SUM(Q122:Q125)</f>
        <v>184.91368</v>
      </c>
      <c r="R126" s="385">
        <f>SUM(R122:R125)</f>
        <v>187.46525</v>
      </c>
      <c r="S126" s="385">
        <f>SUM(S122:S125)</f>
        <v>225.867</v>
      </c>
      <c r="T126" s="385">
        <f>SUM(T122:T125)</f>
        <v>681.435569</v>
      </c>
      <c r="U126" s="385">
        <f>SUM(U122:U125)</f>
        <v>741.4514300000001</v>
      </c>
      <c r="V126" s="385">
        <f>SUM(V122:V125)</f>
        <v>815.7740971736363</v>
      </c>
      <c r="W126" s="385">
        <f>SUM(W122:W125)</f>
        <v>941.0177682930263</v>
      </c>
      <c r="X126" s="385">
        <f>SUM(X122:X125)</f>
        <v>588.45195</v>
      </c>
      <c r="Y126" s="385">
        <f>SUM(Y122:Y125)</f>
        <v>647.76947</v>
      </c>
      <c r="Z126" s="385">
        <f>SUM(Z122:Z125)</f>
        <v>682.73659</v>
      </c>
      <c r="AA126" s="385">
        <f>SUM(AA122:AA125)</f>
        <v>757.1602399999999</v>
      </c>
      <c r="AB126" s="385">
        <f>SUM(AB122:AB125)</f>
        <v>824.48834</v>
      </c>
      <c r="AC126" s="385">
        <f>SUM(AC122:AC125)</f>
        <v>881.6318200000001</v>
      </c>
      <c r="AD126" s="385">
        <f>SUM(AD122:AD125)</f>
        <v>914.071</v>
      </c>
      <c r="AE126" s="385">
        <f>SUM(AE122:AE125)</f>
        <v>1029.0790299999999</v>
      </c>
      <c r="AF126" s="385">
        <f>SUM(AF122:AF125)</f>
        <v>1248.51502</v>
      </c>
      <c r="AG126" s="385">
        <f>SUM(AG122:AG125)</f>
        <v>1356.80935051</v>
      </c>
      <c r="AH126" s="385">
        <f>SUM(AH122:AH125)</f>
        <v>1390.18402</v>
      </c>
      <c r="AI126" s="385">
        <f>SUM(AI122:AI125)</f>
        <v>1496.162407806842</v>
      </c>
      <c r="AJ126" s="385">
        <f>SUM(AJ122:AJ125)</f>
        <v>1664.6883100000002</v>
      </c>
      <c r="AK126" s="385">
        <f>SUM(AK122:AK125)</f>
        <v>1753.6305000000002</v>
      </c>
      <c r="AL126" s="385">
        <f>SUM(AL122:AL125)</f>
        <v>1818.9699300000002</v>
      </c>
      <c r="AM126" s="385">
        <f>SUM(AM122:AM125)</f>
        <v>1914.2261</v>
      </c>
      <c r="AN126" s="385">
        <f>SUM(AN122:AN125)</f>
        <v>1953.6271399999887</v>
      </c>
      <c r="AO126" s="385">
        <f>SUM(AO122:AO125)</f>
        <v>2013.66253999999</v>
      </c>
      <c r="AP126" s="385">
        <f>SUM(AP122:AP125)</f>
        <v>2057.7436899999902</v>
      </c>
      <c r="AQ126" s="385">
        <f>SUM(AQ122:AQ125)</f>
        <v>2160.994048618497</v>
      </c>
      <c r="AR126" s="385">
        <f>SUM(AR122:AR125)</f>
        <v>2248.3501535986047</v>
      </c>
      <c r="AS126" s="385">
        <f>SUM(AS122:AS125)</f>
        <v>2308.8390034285585</v>
      </c>
      <c r="AT126" s="385">
        <f>SUM(AT122:AT125)</f>
        <v>2297.045510648727</v>
      </c>
      <c r="AU126" s="385">
        <f>SUM(AU122:AU125)</f>
        <v>2370.4602342452035</v>
      </c>
      <c r="AV126" s="385">
        <f>SUM(AV122:AV125)</f>
        <v>2272.0719186530796</v>
      </c>
      <c r="AW126" s="385">
        <f>SUM(AW122:AW125)</f>
        <v>2298.30801564378</v>
      </c>
      <c r="AX126" s="385">
        <f>SUM(AX123:AX125)</f>
        <v>2387.07566412249</v>
      </c>
      <c r="AY126" s="385">
        <f>SUM(AY123:AY125)</f>
        <v>2452.862169994859</v>
      </c>
      <c r="AZ126" s="385">
        <v>2445.9936219349893</v>
      </c>
      <c r="BA126" s="385">
        <v>2437.277602913665</v>
      </c>
      <c r="BB126" s="385">
        <v>2534.1233745808468</v>
      </c>
      <c r="BC126" s="385">
        <v>2630.203337355469</v>
      </c>
      <c r="BD126" s="385">
        <v>2563.9663968669033</v>
      </c>
      <c r="BE126" s="385">
        <v>2559.285813701777</v>
      </c>
      <c r="BF126" s="385">
        <v>2581.486978221713</v>
      </c>
      <c r="BG126" s="385">
        <v>2626.355838995629</v>
      </c>
      <c r="BH126" s="385">
        <v>2614.4249160914833</v>
      </c>
      <c r="BI126" s="385">
        <v>2649.1618265390857</v>
      </c>
      <c r="BJ126" s="385">
        <v>2660.0446738016312</v>
      </c>
      <c r="BK126" s="385">
        <v>2693.870528704146</v>
      </c>
      <c r="BL126" s="385">
        <v>2669.1460717700043</v>
      </c>
      <c r="BM126" s="385">
        <v>2697.581534872349</v>
      </c>
      <c r="BN126" s="385"/>
      <c r="BO126" s="385"/>
      <c r="BP126" s="480"/>
    </row>
    <row r="127" spans="1:68" ht="12.75">
      <c r="A127" s="293"/>
      <c r="B127" s="67"/>
      <c r="C127" s="73"/>
      <c r="D127" s="78"/>
      <c r="E127" s="79"/>
      <c r="F127" s="79"/>
      <c r="G127" s="80"/>
      <c r="H127" s="78"/>
      <c r="I127" s="79"/>
      <c r="J127" s="79"/>
      <c r="K127" s="80"/>
      <c r="L127" s="78"/>
      <c r="M127" s="79"/>
      <c r="N127" s="79"/>
      <c r="O127" s="80"/>
      <c r="P127" s="78"/>
      <c r="Q127" s="79"/>
      <c r="R127" s="79"/>
      <c r="S127" s="80"/>
      <c r="T127" s="78"/>
      <c r="U127" s="79"/>
      <c r="V127" s="79"/>
      <c r="W127" s="80"/>
      <c r="X127" s="79"/>
      <c r="Y127" s="79"/>
      <c r="Z127" s="79"/>
      <c r="AA127" s="80"/>
      <c r="AB127" s="80"/>
      <c r="AC127" s="80"/>
      <c r="AD127" s="80"/>
      <c r="AE127" s="80"/>
      <c r="AF127" s="80"/>
      <c r="AG127" s="80"/>
      <c r="AH127" s="80"/>
      <c r="AI127" s="80"/>
      <c r="AJ127" s="75"/>
      <c r="AK127" s="75"/>
      <c r="AL127" s="75"/>
      <c r="AM127" s="76"/>
      <c r="AN127" s="75"/>
      <c r="AO127" s="75"/>
      <c r="AP127" s="75"/>
      <c r="AQ127" s="76"/>
      <c r="AR127" s="75"/>
      <c r="AS127" s="75"/>
      <c r="AT127" s="75"/>
      <c r="AU127" s="76"/>
      <c r="AV127" s="76"/>
      <c r="AW127" s="75"/>
      <c r="AX127" s="75"/>
      <c r="AY127" s="75"/>
      <c r="AZ127" s="77"/>
      <c r="BA127" s="75"/>
      <c r="BB127" s="75"/>
      <c r="BC127" s="76"/>
      <c r="BD127" s="77"/>
      <c r="BE127" s="75"/>
      <c r="BF127" s="75"/>
      <c r="BG127" s="76"/>
      <c r="BH127" s="77"/>
      <c r="BI127" s="75"/>
      <c r="BJ127" s="75"/>
      <c r="BK127" s="77" t="s">
        <v>56</v>
      </c>
      <c r="BL127" s="77"/>
      <c r="BM127" s="75"/>
      <c r="BN127" s="75"/>
      <c r="BO127" s="76"/>
      <c r="BP127" s="480"/>
    </row>
    <row r="128" spans="2:68" ht="12.75">
      <c r="B128" s="88" t="s">
        <v>202</v>
      </c>
      <c r="C128" s="87" t="s">
        <v>80</v>
      </c>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v>643.8205800000001</v>
      </c>
      <c r="AK128" s="381">
        <v>630.0208299999999</v>
      </c>
      <c r="AL128" s="381">
        <v>632.9744800000001</v>
      </c>
      <c r="AM128" s="381">
        <v>658.02294</v>
      </c>
      <c r="AN128" s="381">
        <v>635.72401</v>
      </c>
      <c r="AO128" s="381">
        <v>639.75661</v>
      </c>
      <c r="AP128" s="381">
        <v>680.82846</v>
      </c>
      <c r="AQ128" s="381">
        <v>680.5508470821369</v>
      </c>
      <c r="AR128" s="381">
        <v>659.681178874015</v>
      </c>
      <c r="AS128" s="381">
        <v>673.5745465230939</v>
      </c>
      <c r="AT128" s="381">
        <v>675.6361272657871</v>
      </c>
      <c r="AU128" s="381">
        <v>685.836267487356</v>
      </c>
      <c r="AV128" s="381">
        <v>674.304560648998</v>
      </c>
      <c r="AW128" s="381">
        <v>679.8894513920619</v>
      </c>
      <c r="AX128" s="381">
        <v>659.8720591335</v>
      </c>
      <c r="AY128" s="381">
        <v>668.189014063377</v>
      </c>
      <c r="AZ128" s="381">
        <v>633.047642561588</v>
      </c>
      <c r="BA128" s="381">
        <v>647.748321789197</v>
      </c>
      <c r="BB128" s="381">
        <v>632.64909562229</v>
      </c>
      <c r="BC128" s="381">
        <v>630.551809675517</v>
      </c>
      <c r="BD128" s="381">
        <v>644.789332851487</v>
      </c>
      <c r="BE128" s="381">
        <v>640.851329415868</v>
      </c>
      <c r="BF128" s="381">
        <v>620.257924251425</v>
      </c>
      <c r="BG128" s="396">
        <v>617.576174596722</v>
      </c>
      <c r="BH128" s="381">
        <v>609.997444644727</v>
      </c>
      <c r="BI128" s="381">
        <v>614.100012276503</v>
      </c>
      <c r="BJ128" s="381">
        <v>623.6393642082701</v>
      </c>
      <c r="BK128" s="396">
        <v>627.329427182876</v>
      </c>
      <c r="BL128" s="381">
        <v>609.8478299450001</v>
      </c>
      <c r="BM128" s="381">
        <v>600.3081293529821</v>
      </c>
      <c r="BN128" s="381"/>
      <c r="BO128" s="396"/>
      <c r="BP128" s="480"/>
    </row>
    <row r="129" spans="1:68" ht="12.75">
      <c r="A129" s="293"/>
      <c r="B129" s="67"/>
      <c r="C129" s="73"/>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4"/>
      <c r="BA129" s="75"/>
      <c r="BB129" s="75"/>
      <c r="BC129" s="75"/>
      <c r="BD129" s="74"/>
      <c r="BE129" s="75"/>
      <c r="BF129" s="75"/>
      <c r="BG129" s="75"/>
      <c r="BH129" s="74"/>
      <c r="BI129" s="75"/>
      <c r="BJ129" s="75"/>
      <c r="BK129" s="75"/>
      <c r="BL129" s="74"/>
      <c r="BM129" s="75"/>
      <c r="BN129" s="75"/>
      <c r="BO129" s="75"/>
      <c r="BP129" s="480"/>
    </row>
    <row r="130" spans="1:68" ht="12.75">
      <c r="A130" s="317" t="s">
        <v>170</v>
      </c>
      <c r="B130" s="239" t="s">
        <v>149</v>
      </c>
      <c r="C130" s="240" t="s">
        <v>80</v>
      </c>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f aca="true" t="shared" si="8" ref="AJ130:BC130">AJ128+AJ126+AJ120</f>
        <v>4790.1912999999995</v>
      </c>
      <c r="AK130" s="386">
        <f t="shared" si="8"/>
        <v>4846.3577700000005</v>
      </c>
      <c r="AL130" s="386">
        <f t="shared" si="8"/>
        <v>4850.2905900000005</v>
      </c>
      <c r="AM130" s="386">
        <f t="shared" si="8"/>
        <v>4941.55818</v>
      </c>
      <c r="AN130" s="386">
        <f t="shared" si="8"/>
        <v>4814.276759999989</v>
      </c>
      <c r="AO130" s="386">
        <f t="shared" si="8"/>
        <v>4819.543299999988</v>
      </c>
      <c r="AP130" s="386">
        <f t="shared" si="8"/>
        <v>4829.108919999981</v>
      </c>
      <c r="AQ130" s="386">
        <f t="shared" si="8"/>
        <v>4897.893478648365</v>
      </c>
      <c r="AR130" s="386">
        <f t="shared" si="8"/>
        <v>4923.945709880137</v>
      </c>
      <c r="AS130" s="386">
        <f t="shared" si="8"/>
        <v>4909.390555596205</v>
      </c>
      <c r="AT130" s="386">
        <f t="shared" si="8"/>
        <v>4821.287637914514</v>
      </c>
      <c r="AU130" s="386">
        <f t="shared" si="8"/>
        <v>4833.815586174698</v>
      </c>
      <c r="AV130" s="386">
        <f t="shared" si="8"/>
        <v>4659.855087860214</v>
      </c>
      <c r="AW130" s="386">
        <f t="shared" si="8"/>
        <v>4631.396839078638</v>
      </c>
      <c r="AX130" s="386">
        <f t="shared" si="8"/>
        <v>4621.326016921574</v>
      </c>
      <c r="AY130" s="386">
        <f t="shared" si="8"/>
        <v>4653.9989022370955</v>
      </c>
      <c r="AZ130" s="386">
        <f t="shared" si="8"/>
        <v>4493.219115719107</v>
      </c>
      <c r="BA130" s="386">
        <f t="shared" si="8"/>
        <v>4431.271855404709</v>
      </c>
      <c r="BB130" s="386">
        <f t="shared" si="8"/>
        <v>4479.694525386156</v>
      </c>
      <c r="BC130" s="386">
        <f t="shared" si="8"/>
        <v>4521.44257150949</v>
      </c>
      <c r="BD130" s="386">
        <v>4422.016626258138</v>
      </c>
      <c r="BE130" s="386">
        <v>4375.484724978194</v>
      </c>
      <c r="BF130" s="386">
        <v>4354.3521278927465</v>
      </c>
      <c r="BG130" s="386">
        <v>4360.499454812326</v>
      </c>
      <c r="BH130" s="386">
        <v>4330.799788997054</v>
      </c>
      <c r="BI130" s="386">
        <v>4328.459579704201</v>
      </c>
      <c r="BJ130" s="386">
        <v>4312.936793568956</v>
      </c>
      <c r="BK130" s="386">
        <v>4323.412337103923</v>
      </c>
      <c r="BL130" s="386">
        <v>4248.465864535047</v>
      </c>
      <c r="BM130" s="386">
        <v>4248.726247681445</v>
      </c>
      <c r="BN130" s="386"/>
      <c r="BO130" s="386"/>
      <c r="BP130" s="480"/>
    </row>
    <row r="131" spans="1:68" ht="12.75">
      <c r="A131" s="293"/>
      <c r="B131" s="67"/>
      <c r="C131" s="73"/>
      <c r="D131" s="81"/>
      <c r="E131" s="75"/>
      <c r="F131" s="75"/>
      <c r="G131" s="76"/>
      <c r="H131" s="81"/>
      <c r="I131" s="75"/>
      <c r="J131" s="75"/>
      <c r="K131" s="76"/>
      <c r="L131" s="81"/>
      <c r="M131" s="75"/>
      <c r="N131" s="75"/>
      <c r="O131" s="76"/>
      <c r="P131" s="81"/>
      <c r="Q131" s="75"/>
      <c r="R131" s="75"/>
      <c r="S131" s="76"/>
      <c r="T131" s="458"/>
      <c r="U131" s="74"/>
      <c r="V131" s="74"/>
      <c r="W131" s="459"/>
      <c r="X131" s="458"/>
      <c r="Y131" s="74"/>
      <c r="Z131" s="74"/>
      <c r="AA131" s="459"/>
      <c r="AB131" s="458"/>
      <c r="AC131" s="74"/>
      <c r="AD131" s="74"/>
      <c r="AE131" s="459"/>
      <c r="AF131" s="458"/>
      <c r="AG131" s="74"/>
      <c r="AH131" s="74"/>
      <c r="AI131" s="459"/>
      <c r="AJ131" s="458"/>
      <c r="AK131" s="74"/>
      <c r="AL131" s="74"/>
      <c r="AM131" s="459"/>
      <c r="AN131" s="458"/>
      <c r="AO131" s="74"/>
      <c r="AP131" s="74"/>
      <c r="AQ131" s="459"/>
      <c r="AR131" s="458"/>
      <c r="AS131" s="74"/>
      <c r="AT131" s="74"/>
      <c r="AU131" s="459"/>
      <c r="AV131" s="458"/>
      <c r="AW131" s="74"/>
      <c r="AX131" s="74"/>
      <c r="AY131" s="459"/>
      <c r="AZ131" s="458"/>
      <c r="BA131" s="74"/>
      <c r="BB131" s="74"/>
      <c r="BC131" s="459"/>
      <c r="BD131" s="458"/>
      <c r="BE131" s="74"/>
      <c r="BF131" s="74"/>
      <c r="BG131" s="459"/>
      <c r="BH131" s="458"/>
      <c r="BI131" s="74"/>
      <c r="BJ131" s="74"/>
      <c r="BK131" s="459"/>
      <c r="BL131" s="458"/>
      <c r="BM131" s="74"/>
      <c r="BN131" s="74"/>
      <c r="BO131" s="459"/>
      <c r="BP131" s="480"/>
    </row>
    <row r="132" spans="1:68" s="384" customFormat="1" ht="12.75">
      <c r="A132" s="391"/>
      <c r="B132" s="392" t="s">
        <v>157</v>
      </c>
      <c r="C132" s="393" t="s">
        <v>80</v>
      </c>
      <c r="D132" s="382">
        <v>0</v>
      </c>
      <c r="E132" s="382">
        <v>0</v>
      </c>
      <c r="F132" s="382">
        <v>0</v>
      </c>
      <c r="G132" s="382">
        <v>0</v>
      </c>
      <c r="H132" s="397">
        <v>359.85934999999995</v>
      </c>
      <c r="I132" s="397">
        <v>357.66567000000003</v>
      </c>
      <c r="J132" s="397">
        <v>355.26195377000005</v>
      </c>
      <c r="K132" s="397">
        <v>369.33194351000003</v>
      </c>
      <c r="L132" s="397">
        <v>383.78271</v>
      </c>
      <c r="M132" s="397">
        <v>367.73305000000005</v>
      </c>
      <c r="N132" s="397">
        <v>349.31964</v>
      </c>
      <c r="O132" s="397">
        <v>371.54138</v>
      </c>
      <c r="P132" s="397">
        <v>354.19852000000003</v>
      </c>
      <c r="Q132" s="397">
        <v>337</v>
      </c>
      <c r="R132" s="397">
        <v>324.01566</v>
      </c>
      <c r="S132" s="397">
        <v>347.51605</v>
      </c>
      <c r="T132" s="397">
        <v>322.6158</v>
      </c>
      <c r="U132" s="397">
        <v>301.04796</v>
      </c>
      <c r="V132" s="397">
        <v>298.06676</v>
      </c>
      <c r="W132" s="397">
        <v>304.55253999999996</v>
      </c>
      <c r="X132" s="397">
        <v>379.89687</v>
      </c>
      <c r="Y132" s="397">
        <v>350.63621</v>
      </c>
      <c r="Z132" s="397">
        <v>340.18462</v>
      </c>
      <c r="AA132" s="397">
        <v>356.60577</v>
      </c>
      <c r="AB132" s="397">
        <v>379.54437</v>
      </c>
      <c r="AC132" s="397">
        <v>324.9135</v>
      </c>
      <c r="AD132" s="397">
        <v>318.06145000000004</v>
      </c>
      <c r="AE132" s="397">
        <v>326.96741000000003</v>
      </c>
      <c r="AF132" s="397">
        <v>318.27029999999996</v>
      </c>
      <c r="AG132" s="397">
        <v>298.52542</v>
      </c>
      <c r="AH132" s="397">
        <v>300.74117</v>
      </c>
      <c r="AI132" s="397">
        <v>316.70114</v>
      </c>
      <c r="AJ132" s="397">
        <v>315.57655</v>
      </c>
      <c r="AK132" s="397">
        <v>289.96911</v>
      </c>
      <c r="AL132" s="397">
        <v>266.32128</v>
      </c>
      <c r="AM132" s="397">
        <v>270.02198</v>
      </c>
      <c r="AN132" s="397">
        <v>234.65883</v>
      </c>
      <c r="AO132" s="397">
        <v>226.90854000000002</v>
      </c>
      <c r="AP132" s="397">
        <v>218.26978</v>
      </c>
      <c r="AQ132" s="397">
        <v>227.118076835632</v>
      </c>
      <c r="AR132" s="397">
        <v>213.28099791642902</v>
      </c>
      <c r="AS132" s="397">
        <v>203.32717451143202</v>
      </c>
      <c r="AT132" s="397">
        <v>195.280607894897</v>
      </c>
      <c r="AU132" s="397">
        <v>195.829773455776</v>
      </c>
      <c r="AV132" s="397">
        <v>200.938007683765</v>
      </c>
      <c r="AW132" s="397">
        <v>200.2387751</v>
      </c>
      <c r="AX132" s="397">
        <v>188.10028094</v>
      </c>
      <c r="AY132" s="397">
        <v>194.642886587</v>
      </c>
      <c r="AZ132" s="397">
        <v>185.774288916</v>
      </c>
      <c r="BA132" s="397">
        <v>178.5457900711</v>
      </c>
      <c r="BB132" s="397">
        <v>174.08982759999998</v>
      </c>
      <c r="BC132" s="397">
        <v>179.5260632</v>
      </c>
      <c r="BD132" s="397">
        <v>160.20191649999998</v>
      </c>
      <c r="BE132" s="397">
        <v>142.727212515999</v>
      </c>
      <c r="BF132" s="397">
        <v>130.26294649</v>
      </c>
      <c r="BG132" s="395">
        <v>136.413143223333</v>
      </c>
      <c r="BH132" s="397">
        <v>129.901578</v>
      </c>
      <c r="BI132" s="397">
        <v>136.236698117885</v>
      </c>
      <c r="BJ132" s="397">
        <v>120.27188821839</v>
      </c>
      <c r="BK132" s="395">
        <v>128.60107911890898</v>
      </c>
      <c r="BL132" s="397">
        <v>119.48519606697</v>
      </c>
      <c r="BM132" s="397">
        <v>117.41988565745</v>
      </c>
      <c r="BN132" s="397"/>
      <c r="BO132" s="395"/>
      <c r="BP132" s="480"/>
    </row>
    <row r="133" spans="1:68" s="453" customFormat="1" ht="12.75">
      <c r="A133" s="451" t="s">
        <v>204</v>
      </c>
      <c r="B133" s="460" t="s">
        <v>203</v>
      </c>
      <c r="C133" s="461" t="s">
        <v>80</v>
      </c>
      <c r="D133" s="452">
        <v>552.64266</v>
      </c>
      <c r="E133" s="452">
        <v>594.98365</v>
      </c>
      <c r="F133" s="452">
        <v>727.71337</v>
      </c>
      <c r="G133" s="452">
        <v>703.32882</v>
      </c>
      <c r="H133" s="452">
        <v>720.27652</v>
      </c>
      <c r="I133" s="452">
        <v>748.46332</v>
      </c>
      <c r="J133" s="452">
        <v>755.82525766</v>
      </c>
      <c r="K133" s="452">
        <v>825.4446607099999</v>
      </c>
      <c r="L133" s="452">
        <v>724.4805759999999</v>
      </c>
      <c r="M133" s="452">
        <v>664.30933</v>
      </c>
      <c r="N133" s="452">
        <v>665.4674099999999</v>
      </c>
      <c r="O133" s="452">
        <v>712.01123</v>
      </c>
      <c r="P133" s="452">
        <v>670.9050100000001</v>
      </c>
      <c r="Q133" s="452">
        <v>688.16227</v>
      </c>
      <c r="R133" s="452">
        <v>711.05289269</v>
      </c>
      <c r="S133" s="452">
        <v>739.15712372</v>
      </c>
      <c r="T133" s="452">
        <v>681.13695</v>
      </c>
      <c r="U133" s="452">
        <v>672.08377</v>
      </c>
      <c r="V133" s="452">
        <v>701.48721</v>
      </c>
      <c r="W133" s="452">
        <v>720.7273578700001</v>
      </c>
      <c r="X133" s="452">
        <v>1088.21417</v>
      </c>
      <c r="Y133" s="452">
        <v>1126.5594999999998</v>
      </c>
      <c r="Z133" s="452">
        <v>1088.1912499999999</v>
      </c>
      <c r="AA133" s="452">
        <v>1075.78594</v>
      </c>
      <c r="AB133" s="452">
        <v>858.4016100000001</v>
      </c>
      <c r="AC133" s="452">
        <v>859.08223</v>
      </c>
      <c r="AD133" s="452">
        <v>829.0053600000001</v>
      </c>
      <c r="AE133" s="452">
        <v>874.90588</v>
      </c>
      <c r="AF133" s="452">
        <v>793.38605</v>
      </c>
      <c r="AG133" s="452">
        <v>800.50874</v>
      </c>
      <c r="AH133" s="452">
        <v>804.62301</v>
      </c>
      <c r="AI133" s="452">
        <v>835.09309</v>
      </c>
      <c r="AJ133" s="452">
        <v>843.9075499999999</v>
      </c>
      <c r="AK133" s="452">
        <v>839.76907</v>
      </c>
      <c r="AL133" s="452">
        <v>843.6633999999999</v>
      </c>
      <c r="AM133" s="452">
        <v>868.25099</v>
      </c>
      <c r="AN133" s="452">
        <v>849.3226199999979</v>
      </c>
      <c r="AO133" s="452">
        <v>855.51623</v>
      </c>
      <c r="AP133" s="452">
        <v>858.5681999999999</v>
      </c>
      <c r="AQ133" s="452">
        <v>903.6074867935171</v>
      </c>
      <c r="AR133" s="452">
        <v>875.3645029840459</v>
      </c>
      <c r="AS133" s="452">
        <v>895.574207425116</v>
      </c>
      <c r="AT133" s="452">
        <v>921.8430089284436</v>
      </c>
      <c r="AU133" s="452">
        <v>951.4267223947109</v>
      </c>
      <c r="AV133" s="452">
        <v>920.9230503680599</v>
      </c>
      <c r="AW133" s="452">
        <v>919.7639482658534</v>
      </c>
      <c r="AX133" s="452">
        <v>900.6041653442908</v>
      </c>
      <c r="AY133" s="452">
        <v>924.1634236477079</v>
      </c>
      <c r="AZ133" s="452">
        <v>877.58456520958</v>
      </c>
      <c r="BA133" s="452">
        <v>901.9628890081971</v>
      </c>
      <c r="BB133" s="452">
        <v>883.2814188972909</v>
      </c>
      <c r="BC133" s="452">
        <v>898.204654194518</v>
      </c>
      <c r="BD133" s="1"/>
      <c r="BE133" s="1"/>
      <c r="BF133" s="1"/>
      <c r="BG133" s="457"/>
      <c r="BH133" s="1"/>
      <c r="BI133" s="1"/>
      <c r="BJ133" s="1"/>
      <c r="BK133" s="457"/>
      <c r="BL133" s="1"/>
      <c r="BM133" s="1"/>
      <c r="BN133" s="1"/>
      <c r="BO133" s="457"/>
      <c r="BP133" s="480"/>
    </row>
    <row r="134" spans="7:68" ht="12.75">
      <c r="G134" s="454"/>
      <c r="K134" s="454"/>
      <c r="O134" s="454"/>
      <c r="S134" s="454"/>
      <c r="W134" s="454"/>
      <c r="AA134" s="454"/>
      <c r="AE134" s="454"/>
      <c r="AI134" s="454"/>
      <c r="AM134" s="454"/>
      <c r="AQ134" s="454"/>
      <c r="AU134" s="454"/>
      <c r="AY134" s="454"/>
      <c r="BC134" s="454"/>
      <c r="BG134" s="457"/>
      <c r="BK134" s="457"/>
      <c r="BM134" s="11"/>
      <c r="BO134" s="457"/>
      <c r="BP134" s="480"/>
    </row>
    <row r="135" spans="3:68" ht="13.5" thickBot="1">
      <c r="C135" s="210"/>
      <c r="G135" s="456"/>
      <c r="K135" s="456"/>
      <c r="O135" s="456"/>
      <c r="S135" s="456"/>
      <c r="W135" s="456"/>
      <c r="AA135" s="456"/>
      <c r="AE135" s="456"/>
      <c r="AI135" s="456"/>
      <c r="AM135" s="456"/>
      <c r="AQ135" s="456"/>
      <c r="AU135" s="456"/>
      <c r="AY135" s="456"/>
      <c r="BC135" s="456"/>
      <c r="BD135" s="401"/>
      <c r="BE135" s="401"/>
      <c r="BF135" s="401"/>
      <c r="BG135" s="455"/>
      <c r="BH135" s="401"/>
      <c r="BI135" s="401"/>
      <c r="BJ135" s="401"/>
      <c r="BK135" s="455"/>
      <c r="BL135" s="401"/>
      <c r="BM135" s="401"/>
      <c r="BN135" s="401"/>
      <c r="BO135" s="455"/>
      <c r="BP135" s="480"/>
    </row>
    <row r="136" spans="1:68" ht="14.25" customHeight="1" thickBot="1">
      <c r="A136" s="295" t="s">
        <v>67</v>
      </c>
      <c r="B136" s="207"/>
      <c r="C136" s="208"/>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8"/>
      <c r="BP136" s="480"/>
    </row>
    <row r="137" spans="1:68" ht="12.75">
      <c r="A137" s="293"/>
      <c r="B137" s="67"/>
      <c r="C137" s="73"/>
      <c r="D137" s="82"/>
      <c r="E137" s="83"/>
      <c r="F137" s="83"/>
      <c r="G137" s="84"/>
      <c r="H137" s="71"/>
      <c r="I137" s="85"/>
      <c r="J137" s="85"/>
      <c r="K137" s="72"/>
      <c r="L137" s="71"/>
      <c r="M137" s="85"/>
      <c r="N137" s="85"/>
      <c r="O137" s="72"/>
      <c r="P137" s="71"/>
      <c r="Q137" s="85"/>
      <c r="R137" s="85"/>
      <c r="S137" s="72"/>
      <c r="T137" s="71"/>
      <c r="U137" s="85"/>
      <c r="V137" s="85"/>
      <c r="W137" s="72"/>
      <c r="X137" s="85"/>
      <c r="Y137" s="85"/>
      <c r="Z137" s="85"/>
      <c r="AA137" s="72"/>
      <c r="AB137" s="67"/>
      <c r="AC137" s="67"/>
      <c r="AD137" s="67"/>
      <c r="AE137" s="72"/>
      <c r="AF137" s="67"/>
      <c r="AG137" s="67"/>
      <c r="AH137" s="67"/>
      <c r="AI137" s="72"/>
      <c r="AJ137" s="67"/>
      <c r="AK137" s="67"/>
      <c r="AL137" s="67"/>
      <c r="AM137" s="72"/>
      <c r="AN137" s="85"/>
      <c r="AO137" s="85"/>
      <c r="AP137" s="85"/>
      <c r="AQ137" s="72"/>
      <c r="AR137" s="85"/>
      <c r="AS137" s="85"/>
      <c r="AT137" s="85"/>
      <c r="AU137" s="72"/>
      <c r="AV137" s="72"/>
      <c r="AW137" s="85"/>
      <c r="AX137" s="85"/>
      <c r="AY137" s="85"/>
      <c r="AZ137" s="364"/>
      <c r="BA137" s="85"/>
      <c r="BB137" s="85"/>
      <c r="BC137" s="72"/>
      <c r="BD137" s="364"/>
      <c r="BE137" s="85"/>
      <c r="BF137" s="85"/>
      <c r="BG137" s="72"/>
      <c r="BH137" s="364"/>
      <c r="BI137" s="85"/>
      <c r="BJ137" s="85"/>
      <c r="BK137" s="72"/>
      <c r="BL137" s="364"/>
      <c r="BM137" s="85"/>
      <c r="BN137" s="85"/>
      <c r="BO137" s="72"/>
      <c r="BP137" s="480"/>
    </row>
    <row r="138" spans="1:68" ht="12.75">
      <c r="A138" s="296" t="s">
        <v>152</v>
      </c>
      <c r="B138" s="206" t="s">
        <v>208</v>
      </c>
      <c r="C138" s="209" t="s">
        <v>80</v>
      </c>
      <c r="D138" s="389">
        <v>1876.7545400000001</v>
      </c>
      <c r="E138" s="389">
        <v>1982.13327</v>
      </c>
      <c r="F138" s="389">
        <v>2132.6198999999997</v>
      </c>
      <c r="G138" s="389">
        <v>2242.1867</v>
      </c>
      <c r="H138" s="389">
        <v>2398.53144</v>
      </c>
      <c r="I138" s="389">
        <v>2568.45375</v>
      </c>
      <c r="J138" s="389">
        <v>2627.37400919</v>
      </c>
      <c r="K138" s="389">
        <v>2634.25728557</v>
      </c>
      <c r="L138" s="389">
        <v>2737.9519999999998</v>
      </c>
      <c r="M138" s="389">
        <v>2834.3965000000003</v>
      </c>
      <c r="N138" s="389">
        <v>3005.60846</v>
      </c>
      <c r="O138" s="389">
        <v>3073.94004</v>
      </c>
      <c r="P138" s="389">
        <v>3085.0240400000002</v>
      </c>
      <c r="Q138" s="389">
        <v>3177.5373299999997</v>
      </c>
      <c r="R138" s="389">
        <v>3392.21156</v>
      </c>
      <c r="S138" s="389">
        <v>3445.94946482</v>
      </c>
      <c r="T138" s="389">
        <v>3434.8027710700003</v>
      </c>
      <c r="U138" s="389">
        <v>3570.98766</v>
      </c>
      <c r="V138" s="389">
        <v>3738.56189</v>
      </c>
      <c r="W138" s="389">
        <v>3734.23387</v>
      </c>
      <c r="X138" s="389">
        <v>3848.21898</v>
      </c>
      <c r="Y138" s="389">
        <v>3954.21844</v>
      </c>
      <c r="Z138" s="389">
        <v>4098.730159999999</v>
      </c>
      <c r="AA138" s="389">
        <v>4069.3899500000007</v>
      </c>
      <c r="AB138" s="389">
        <v>4061.61597</v>
      </c>
      <c r="AC138" s="389">
        <v>4120.46628</v>
      </c>
      <c r="AD138" s="389">
        <v>4324.35073</v>
      </c>
      <c r="AE138" s="389">
        <v>4277.2095</v>
      </c>
      <c r="AF138" s="389">
        <v>4266.06362</v>
      </c>
      <c r="AG138" s="389">
        <v>4371.84854</v>
      </c>
      <c r="AH138" s="389">
        <v>4524.117109999999</v>
      </c>
      <c r="AI138" s="389">
        <v>4541.8888</v>
      </c>
      <c r="AJ138" s="389">
        <v>4509.75072</v>
      </c>
      <c r="AK138" s="389">
        <v>4630.49712</v>
      </c>
      <c r="AL138" s="389">
        <v>4727.98744</v>
      </c>
      <c r="AM138" s="389">
        <v>4678.3939199999995</v>
      </c>
      <c r="AN138" s="389">
        <v>4609.380880000001</v>
      </c>
      <c r="AO138" s="389">
        <v>4735.774219999999</v>
      </c>
      <c r="AP138" s="389">
        <v>4842.62862999999</v>
      </c>
      <c r="AQ138" s="389">
        <v>4842.5784019699</v>
      </c>
      <c r="AR138" s="389">
        <v>4714.38241444231</v>
      </c>
      <c r="AS138" s="389">
        <v>4838.77508026055</v>
      </c>
      <c r="AT138" s="389">
        <v>4961.758120406021</v>
      </c>
      <c r="AU138" s="389">
        <v>4942.65000722236</v>
      </c>
      <c r="AV138" s="389">
        <v>4753.9776259903</v>
      </c>
      <c r="AW138" s="389">
        <v>4732.932889324779</v>
      </c>
      <c r="AX138" s="389">
        <v>4785.55445312309</v>
      </c>
      <c r="AY138" s="389">
        <v>4675.46377035379</v>
      </c>
      <c r="AZ138" s="389">
        <v>4552.80566397997</v>
      </c>
      <c r="BA138" s="389">
        <v>4463.89509790828</v>
      </c>
      <c r="BB138" s="389">
        <v>4368.2465038631</v>
      </c>
      <c r="BC138" s="389">
        <v>4237.74773677601</v>
      </c>
      <c r="BD138" s="389">
        <v>4066.42231425407</v>
      </c>
      <c r="BE138" s="389">
        <v>3957.81368489013</v>
      </c>
      <c r="BF138" s="389">
        <v>3878.9629299311</v>
      </c>
      <c r="BG138" s="389">
        <v>3759.11363847319</v>
      </c>
      <c r="BH138" s="389">
        <v>3625.1691218267697</v>
      </c>
      <c r="BI138" s="389">
        <v>3614.13846196908</v>
      </c>
      <c r="BJ138" s="389">
        <v>3658.6209247203897</v>
      </c>
      <c r="BK138" s="389">
        <v>3620.50567234177</v>
      </c>
      <c r="BL138" s="389">
        <v>3504.26704867</v>
      </c>
      <c r="BM138" s="389">
        <v>3571.08433041164</v>
      </c>
      <c r="BN138" s="389"/>
      <c r="BO138" s="389"/>
      <c r="BP138" s="480"/>
    </row>
    <row r="139" spans="1:68" ht="12.75">
      <c r="A139" s="288"/>
      <c r="B139" s="89" t="s">
        <v>205</v>
      </c>
      <c r="C139" s="92" t="s">
        <v>80</v>
      </c>
      <c r="D139" s="90">
        <v>1876.7545400000001</v>
      </c>
      <c r="E139" s="90">
        <v>1982.13327</v>
      </c>
      <c r="F139" s="90">
        <v>2132.6198999999997</v>
      </c>
      <c r="G139" s="90">
        <v>2242.1867</v>
      </c>
      <c r="H139" s="90">
        <v>2398.53144</v>
      </c>
      <c r="I139" s="90">
        <v>2568.45375</v>
      </c>
      <c r="J139" s="90">
        <v>2627.37400919</v>
      </c>
      <c r="K139" s="90">
        <v>2634.25728557</v>
      </c>
      <c r="L139" s="90">
        <v>2737.9519999999998</v>
      </c>
      <c r="M139" s="90">
        <v>2834.3965000000003</v>
      </c>
      <c r="N139" s="90">
        <v>3005.60846</v>
      </c>
      <c r="O139" s="90">
        <v>3073.94004</v>
      </c>
      <c r="P139" s="90">
        <v>3085.0240400000002</v>
      </c>
      <c r="Q139" s="90">
        <v>3177.5373299999997</v>
      </c>
      <c r="R139" s="90">
        <v>3392.21156</v>
      </c>
      <c r="S139" s="90">
        <v>3445.94946482</v>
      </c>
      <c r="T139" s="90">
        <v>3434.8027710700003</v>
      </c>
      <c r="U139" s="90">
        <v>3570.98766</v>
      </c>
      <c r="V139" s="90">
        <v>3738.56189</v>
      </c>
      <c r="W139" s="90">
        <v>3734.23387</v>
      </c>
      <c r="X139" s="90">
        <v>3848.21898</v>
      </c>
      <c r="Y139" s="90">
        <v>3954.21844</v>
      </c>
      <c r="Z139" s="90">
        <v>4098.730159999999</v>
      </c>
      <c r="AA139" s="90">
        <v>4069.3899500000007</v>
      </c>
      <c r="AB139" s="90">
        <v>4061.61597</v>
      </c>
      <c r="AC139" s="90">
        <v>4120.46628</v>
      </c>
      <c r="AD139" s="90">
        <v>4324.35073</v>
      </c>
      <c r="AE139" s="90">
        <v>4277.2095</v>
      </c>
      <c r="AF139" s="90">
        <v>4266.06362</v>
      </c>
      <c r="AG139" s="90">
        <v>4371.84854</v>
      </c>
      <c r="AH139" s="90">
        <v>4524.117109999999</v>
      </c>
      <c r="AI139" s="90">
        <v>4541.8888</v>
      </c>
      <c r="AJ139" s="90">
        <v>4509.75072</v>
      </c>
      <c r="AK139" s="90">
        <v>4630.49712</v>
      </c>
      <c r="AL139" s="90">
        <v>4727.98744</v>
      </c>
      <c r="AM139" s="90">
        <v>4678.3939199999995</v>
      </c>
      <c r="AN139" s="90">
        <v>4609.380880000001</v>
      </c>
      <c r="AO139" s="90">
        <v>4735.774219999999</v>
      </c>
      <c r="AP139" s="90">
        <v>4842.62862999999</v>
      </c>
      <c r="AQ139" s="90">
        <v>4842.5784019699</v>
      </c>
      <c r="AR139" s="90">
        <v>4714.38241444231</v>
      </c>
      <c r="AS139" s="90">
        <v>4838.77508026055</v>
      </c>
      <c r="AT139" s="90">
        <v>4961.758120406021</v>
      </c>
      <c r="AU139" s="90">
        <v>4942.65000722236</v>
      </c>
      <c r="AV139" s="90">
        <v>4734.801476640963</v>
      </c>
      <c r="AW139" s="90">
        <v>4716.52607649127</v>
      </c>
      <c r="AX139" s="90">
        <v>4766.08835161309</v>
      </c>
      <c r="AY139" s="90">
        <v>4656.56344764879</v>
      </c>
      <c r="AZ139" s="90">
        <v>4534.0194783199695</v>
      </c>
      <c r="BA139" s="90">
        <v>4443.28755156828</v>
      </c>
      <c r="BB139" s="90">
        <v>4345.8230966931</v>
      </c>
      <c r="BC139" s="90">
        <v>4218.568411476011</v>
      </c>
      <c r="BD139" s="90">
        <v>4042.40168442407</v>
      </c>
      <c r="BE139" s="90">
        <v>3930.8776606554925</v>
      </c>
      <c r="BF139" s="90">
        <v>3854.6299819427386</v>
      </c>
      <c r="BG139" s="90">
        <v>3731.047947645792</v>
      </c>
      <c r="BH139" s="90">
        <v>3603.3246547788945</v>
      </c>
      <c r="BI139" s="90">
        <v>3592.58945600863</v>
      </c>
      <c r="BJ139" s="90">
        <v>3636.8475956052516</v>
      </c>
      <c r="BK139" s="90">
        <v>3598.366728285031</v>
      </c>
      <c r="BL139" s="90">
        <v>3480.75790634</v>
      </c>
      <c r="BM139" s="93">
        <v>3547.40778184164</v>
      </c>
      <c r="BN139" s="93"/>
      <c r="BO139" s="93"/>
      <c r="BP139" s="480"/>
    </row>
    <row r="140" spans="1:68" ht="12.75">
      <c r="A140" s="288" t="s">
        <v>206</v>
      </c>
      <c r="B140" s="89" t="s">
        <v>207</v>
      </c>
      <c r="C140" s="92" t="s">
        <v>80</v>
      </c>
      <c r="D140" s="90"/>
      <c r="E140" s="90"/>
      <c r="F140" s="90"/>
      <c r="G140" s="90"/>
      <c r="H140" s="90"/>
      <c r="I140" s="90"/>
      <c r="J140" s="90"/>
      <c r="K140" s="90"/>
      <c r="L140" s="90"/>
      <c r="M140" s="90"/>
      <c r="N140" s="90"/>
      <c r="O140" s="90"/>
      <c r="P140" s="90"/>
      <c r="Q140" s="90"/>
      <c r="R140" s="90"/>
      <c r="S140" s="90"/>
      <c r="T140" s="90"/>
      <c r="U140" s="90"/>
      <c r="V140" s="90"/>
      <c r="W140" s="90"/>
      <c r="X140" s="91"/>
      <c r="Y140" s="90"/>
      <c r="Z140" s="90"/>
      <c r="AA140" s="90"/>
      <c r="AB140" s="89"/>
      <c r="AC140" s="89"/>
      <c r="AD140" s="89"/>
      <c r="AE140" s="89"/>
      <c r="AF140" s="89"/>
      <c r="AG140" s="89"/>
      <c r="AH140" s="90"/>
      <c r="AI140" s="90"/>
      <c r="AJ140" s="93"/>
      <c r="AK140" s="90"/>
      <c r="AL140" s="89"/>
      <c r="AM140" s="89"/>
      <c r="AN140" s="89"/>
      <c r="AO140" s="89"/>
      <c r="AP140" s="89"/>
      <c r="AQ140" s="89"/>
      <c r="AR140" s="89"/>
      <c r="AS140" s="89"/>
      <c r="AT140" s="89"/>
      <c r="AU140" s="89"/>
      <c r="AV140" s="93">
        <v>19.176149349336903</v>
      </c>
      <c r="AW140" s="93">
        <v>16.406812833508898</v>
      </c>
      <c r="AX140" s="93">
        <v>19.46610151</v>
      </c>
      <c r="AY140" s="93">
        <v>18.900322704999997</v>
      </c>
      <c r="AZ140" s="93">
        <v>18.786185659999997</v>
      </c>
      <c r="BA140" s="93">
        <v>20.6075463399999</v>
      </c>
      <c r="BB140" s="93">
        <v>22.423407169999997</v>
      </c>
      <c r="BC140" s="93">
        <v>19.179325300000002</v>
      </c>
      <c r="BD140" s="93">
        <v>24.0206298299999</v>
      </c>
      <c r="BE140" s="93">
        <v>26.9360242346376</v>
      </c>
      <c r="BF140" s="93">
        <v>24.3329479883616</v>
      </c>
      <c r="BG140" s="93">
        <v>28.0656908273975</v>
      </c>
      <c r="BH140" s="93">
        <v>21.8444670478754</v>
      </c>
      <c r="BI140" s="93">
        <v>21.5490059604501</v>
      </c>
      <c r="BJ140" s="93">
        <v>21.7733291151382</v>
      </c>
      <c r="BK140" s="93">
        <v>22.1389440567391</v>
      </c>
      <c r="BL140" s="93">
        <v>23.50914233</v>
      </c>
      <c r="BM140" s="93">
        <v>23.90082657</v>
      </c>
      <c r="BN140" s="93"/>
      <c r="BO140" s="93"/>
      <c r="BP140" s="480"/>
    </row>
    <row r="141" spans="3:68" ht="12.75">
      <c r="C141" s="1"/>
      <c r="AZ141" s="458"/>
      <c r="BA141" s="74"/>
      <c r="BB141" s="74"/>
      <c r="BC141" s="459"/>
      <c r="BD141" s="458"/>
      <c r="BE141" s="74"/>
      <c r="BF141" s="74"/>
      <c r="BG141" s="459"/>
      <c r="BH141" s="458"/>
      <c r="BI141" s="74"/>
      <c r="BJ141" s="74"/>
      <c r="BK141" s="459"/>
      <c r="BL141" s="458"/>
      <c r="BM141" s="74"/>
      <c r="BN141" s="74"/>
      <c r="BO141" s="459"/>
      <c r="BP141" s="480"/>
    </row>
    <row r="142" spans="1:68" ht="12.75">
      <c r="A142" s="293"/>
      <c r="B142" s="88" t="s">
        <v>158</v>
      </c>
      <c r="C142" s="87" t="s">
        <v>80</v>
      </c>
      <c r="D142" s="382">
        <v>0</v>
      </c>
      <c r="E142" s="382">
        <v>0</v>
      </c>
      <c r="F142" s="382">
        <v>0</v>
      </c>
      <c r="G142" s="382">
        <v>0</v>
      </c>
      <c r="H142" s="382">
        <v>72.40853999999999</v>
      </c>
      <c r="I142" s="382">
        <v>84.55431</v>
      </c>
      <c r="J142" s="382">
        <v>102.52792196</v>
      </c>
      <c r="K142" s="382">
        <v>92.981371</v>
      </c>
      <c r="L142" s="382">
        <v>91.714</v>
      </c>
      <c r="M142" s="382">
        <v>99.79117</v>
      </c>
      <c r="N142" s="382">
        <v>105.15</v>
      </c>
      <c r="O142" s="382">
        <v>113.27265</v>
      </c>
      <c r="P142" s="382">
        <v>137.73660999999998</v>
      </c>
      <c r="Q142" s="382">
        <v>98.86614999999999</v>
      </c>
      <c r="R142" s="382">
        <v>103.22308</v>
      </c>
      <c r="S142" s="382">
        <v>108.35311889</v>
      </c>
      <c r="T142" s="382">
        <v>154.88536</v>
      </c>
      <c r="U142" s="382">
        <v>154.39881</v>
      </c>
      <c r="V142" s="382">
        <v>167.83206</v>
      </c>
      <c r="W142" s="382">
        <v>184.71287</v>
      </c>
      <c r="X142" s="382">
        <v>258.50825</v>
      </c>
      <c r="Y142" s="382">
        <v>250.94608</v>
      </c>
      <c r="Z142" s="382">
        <v>269.92692</v>
      </c>
      <c r="AA142" s="382">
        <v>278.71499</v>
      </c>
      <c r="AB142" s="382">
        <v>308.66994</v>
      </c>
      <c r="AC142" s="382">
        <v>293.89412000000004</v>
      </c>
      <c r="AD142" s="382">
        <v>301.32443</v>
      </c>
      <c r="AE142" s="382">
        <v>302.38127000000003</v>
      </c>
      <c r="AF142" s="382">
        <v>307.77389</v>
      </c>
      <c r="AG142" s="382">
        <v>312.22672</v>
      </c>
      <c r="AH142" s="382">
        <v>328.64432</v>
      </c>
      <c r="AI142" s="382">
        <v>342.60105</v>
      </c>
      <c r="AJ142" s="382">
        <v>328.35396</v>
      </c>
      <c r="AK142" s="382">
        <v>325.11808</v>
      </c>
      <c r="AL142" s="382">
        <v>331.68435999999997</v>
      </c>
      <c r="AM142" s="382">
        <v>324.96187</v>
      </c>
      <c r="AN142" s="382">
        <v>318.48919</v>
      </c>
      <c r="AO142" s="382">
        <v>295.55850999999996</v>
      </c>
      <c r="AP142" s="382">
        <v>309.49866</v>
      </c>
      <c r="AQ142" s="382">
        <v>319.523511741637</v>
      </c>
      <c r="AR142" s="382">
        <v>296.396009824844</v>
      </c>
      <c r="AS142" s="382">
        <v>289.849996261242</v>
      </c>
      <c r="AT142" s="382">
        <v>310.179852271666</v>
      </c>
      <c r="AU142" s="382">
        <v>310.84499885122904</v>
      </c>
      <c r="AV142" s="382">
        <v>301.369342462438</v>
      </c>
      <c r="AW142" s="382">
        <v>301.585604537203</v>
      </c>
      <c r="AX142" s="382">
        <v>313.05736375855804</v>
      </c>
      <c r="AY142" s="382">
        <v>323.918709373813</v>
      </c>
      <c r="AZ142" s="382">
        <v>313.87949694388203</v>
      </c>
      <c r="BA142" s="382">
        <v>301.501977470388</v>
      </c>
      <c r="BB142" s="382">
        <v>289.232925332001</v>
      </c>
      <c r="BC142" s="382">
        <v>290.03087913495597</v>
      </c>
      <c r="BD142" s="382">
        <v>276.717068994554</v>
      </c>
      <c r="BE142" s="382">
        <v>254.100207537275</v>
      </c>
      <c r="BF142" s="382">
        <v>245.92545676092703</v>
      </c>
      <c r="BG142" s="394">
        <v>237.682233689701</v>
      </c>
      <c r="BH142" s="382">
        <v>220.373143511607</v>
      </c>
      <c r="BI142" s="382">
        <v>202.177762160373</v>
      </c>
      <c r="BJ142" s="382">
        <v>208.86237872460998</v>
      </c>
      <c r="BK142" s="394">
        <v>211.38441467461</v>
      </c>
      <c r="BL142" s="382">
        <v>202.17538110920992</v>
      </c>
      <c r="BM142" s="382">
        <v>193.47950245061</v>
      </c>
      <c r="BN142" s="382"/>
      <c r="BO142" s="394"/>
      <c r="BP142" s="480"/>
    </row>
    <row r="143" spans="44:68" ht="13.5" thickBot="1">
      <c r="AR143" s="383"/>
      <c r="AS143" s="383"/>
      <c r="AT143" s="383"/>
      <c r="AU143" s="383"/>
      <c r="AV143" s="383"/>
      <c r="AW143" s="383"/>
      <c r="AX143" s="383"/>
      <c r="AY143" s="383"/>
      <c r="AZ143" s="458"/>
      <c r="BA143" s="74"/>
      <c r="BB143" s="74"/>
      <c r="BC143" s="459"/>
      <c r="BD143" s="458"/>
      <c r="BE143" s="74"/>
      <c r="BF143" s="74"/>
      <c r="BG143" s="459"/>
      <c r="BH143" s="458"/>
      <c r="BI143" s="74"/>
      <c r="BJ143" s="74"/>
      <c r="BK143" s="459"/>
      <c r="BL143" s="458"/>
      <c r="BM143" s="74"/>
      <c r="BN143" s="74"/>
      <c r="BO143" s="459"/>
      <c r="BP143" s="480"/>
    </row>
    <row r="144" spans="1:68" ht="13.5" thickBot="1">
      <c r="A144" s="402" t="s">
        <v>161</v>
      </c>
      <c r="B144" s="88" t="s">
        <v>160</v>
      </c>
      <c r="C144" s="87" t="s">
        <v>80</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v>47.39542</v>
      </c>
      <c r="AC144" s="382">
        <v>37.42299</v>
      </c>
      <c r="AD144" s="382">
        <v>37.55245</v>
      </c>
      <c r="AE144" s="382">
        <v>40.06156</v>
      </c>
      <c r="AF144" s="382">
        <v>38.31552</v>
      </c>
      <c r="AG144" s="382">
        <v>42.21397</v>
      </c>
      <c r="AH144" s="382">
        <v>40.78287</v>
      </c>
      <c r="AI144" s="382">
        <v>40.83631</v>
      </c>
      <c r="AJ144" s="382">
        <v>37.63557</v>
      </c>
      <c r="AK144" s="382">
        <v>38.922760000000004</v>
      </c>
      <c r="AL144" s="382">
        <v>41.70133</v>
      </c>
      <c r="AM144" s="382">
        <v>39.79011</v>
      </c>
      <c r="AN144" s="382">
        <v>37.62159</v>
      </c>
      <c r="AO144" s="382">
        <v>40.365</v>
      </c>
      <c r="AP144" s="382">
        <v>39.563</v>
      </c>
      <c r="AQ144" s="382">
        <v>38.918446494162005</v>
      </c>
      <c r="AR144" s="382">
        <v>34.0542449998855</v>
      </c>
      <c r="AS144" s="382">
        <v>34.6017300001678</v>
      </c>
      <c r="AT144" s="382">
        <v>33.2987829999999</v>
      </c>
      <c r="AU144" s="382">
        <v>31.9612329998016</v>
      </c>
      <c r="AV144" s="382">
        <v>30.2805179998874</v>
      </c>
      <c r="AW144" s="382">
        <v>29.883315</v>
      </c>
      <c r="AX144" s="382">
        <v>32.165293</v>
      </c>
      <c r="AY144" s="382">
        <v>29.513279999999998</v>
      </c>
      <c r="AZ144" s="382">
        <v>29.2201</v>
      </c>
      <c r="BA144" s="382">
        <v>30.233534828</v>
      </c>
      <c r="BB144" s="382">
        <v>29.0699103</v>
      </c>
      <c r="BC144" s="382">
        <v>28.370710050000003</v>
      </c>
      <c r="BD144" s="382">
        <v>31.26488637</v>
      </c>
      <c r="BE144" s="382">
        <v>31.644265693978102</v>
      </c>
      <c r="BF144" s="382">
        <v>32.83815386</v>
      </c>
      <c r="BG144" s="382">
        <v>30.17100799</v>
      </c>
      <c r="BH144" s="382">
        <v>30.3794021499999</v>
      </c>
      <c r="BI144" s="382">
        <v>31.195193749999998</v>
      </c>
      <c r="BJ144" s="382">
        <v>29.83958468</v>
      </c>
      <c r="BK144" s="382">
        <v>28.858850139999998</v>
      </c>
      <c r="BL144" s="382">
        <v>27.178669030000002</v>
      </c>
      <c r="BM144" s="382">
        <v>26.11515161</v>
      </c>
      <c r="BN144" s="382"/>
      <c r="BO144" s="382"/>
      <c r="BP144" s="480"/>
    </row>
    <row r="145" spans="36:68" ht="13.5" thickBot="1">
      <c r="AJ145" s="11"/>
      <c r="AK145" s="11"/>
      <c r="AL145" s="11"/>
      <c r="AM145" s="11"/>
      <c r="AN145" s="11"/>
      <c r="AO145" s="11"/>
      <c r="AP145" s="11"/>
      <c r="AQ145" s="11"/>
      <c r="AR145" s="11"/>
      <c r="AS145" s="11"/>
      <c r="AT145" s="11"/>
      <c r="AU145" s="11"/>
      <c r="AV145" s="11"/>
      <c r="AW145" s="11"/>
      <c r="AX145" s="11"/>
      <c r="AY145" s="11"/>
      <c r="AZ145" s="458"/>
      <c r="BA145" s="74"/>
      <c r="BB145" s="74"/>
      <c r="BC145" s="459"/>
      <c r="BD145" s="458"/>
      <c r="BE145" s="74"/>
      <c r="BF145" s="74"/>
      <c r="BG145" s="459"/>
      <c r="BH145" s="458"/>
      <c r="BI145" s="74"/>
      <c r="BJ145" s="74"/>
      <c r="BK145" s="459"/>
      <c r="BL145" s="458"/>
      <c r="BM145" s="74"/>
      <c r="BN145" s="74"/>
      <c r="BO145" s="459"/>
      <c r="BP145" s="480"/>
    </row>
    <row r="146" spans="1:69" ht="17.25" customHeight="1" thickBot="1">
      <c r="A146" s="297" t="s">
        <v>146</v>
      </c>
      <c r="B146" s="274"/>
      <c r="C146" s="275" t="s">
        <v>151</v>
      </c>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400">
        <f aca="true" t="shared" si="9" ref="AJ146:BC146">AJ144+AJ142+AJ138+AJ132+AJ130</f>
        <v>9981.5081</v>
      </c>
      <c r="AK146" s="400">
        <f t="shared" si="9"/>
        <v>10130.86484</v>
      </c>
      <c r="AL146" s="400">
        <f t="shared" si="9"/>
        <v>10217.985</v>
      </c>
      <c r="AM146" s="400">
        <f t="shared" si="9"/>
        <v>10254.726059999999</v>
      </c>
      <c r="AN146" s="400">
        <f t="shared" si="9"/>
        <v>10014.42724999999</v>
      </c>
      <c r="AO146" s="400">
        <f t="shared" si="9"/>
        <v>10118.149569999987</v>
      </c>
      <c r="AP146" s="400">
        <f t="shared" si="9"/>
        <v>10239.06898999997</v>
      </c>
      <c r="AQ146" s="400">
        <f t="shared" si="9"/>
        <v>10326.031915689695</v>
      </c>
      <c r="AR146" s="400">
        <f t="shared" si="9"/>
        <v>10182.059377063604</v>
      </c>
      <c r="AS146" s="400">
        <f t="shared" si="9"/>
        <v>10275.944536629595</v>
      </c>
      <c r="AT146" s="400">
        <f t="shared" si="9"/>
        <v>10321.805001487097</v>
      </c>
      <c r="AU146" s="400">
        <f t="shared" si="9"/>
        <v>10315.101598703866</v>
      </c>
      <c r="AV146" s="400">
        <f t="shared" si="9"/>
        <v>9946.420581996605</v>
      </c>
      <c r="AW146" s="400">
        <f t="shared" si="9"/>
        <v>9896.03742304062</v>
      </c>
      <c r="AX146" s="400">
        <f t="shared" si="9"/>
        <v>9940.203407743222</v>
      </c>
      <c r="AY146" s="400">
        <f t="shared" si="9"/>
        <v>9877.5375485517</v>
      </c>
      <c r="AZ146" s="400">
        <f t="shared" si="9"/>
        <v>9574.898665558958</v>
      </c>
      <c r="BA146" s="400">
        <f t="shared" si="9"/>
        <v>9405.448255682477</v>
      </c>
      <c r="BB146" s="400">
        <f t="shared" si="9"/>
        <v>9340.333692481257</v>
      </c>
      <c r="BC146" s="400">
        <f t="shared" si="9"/>
        <v>9257.117960670457</v>
      </c>
      <c r="BD146" s="400">
        <f aca="true" t="shared" si="10" ref="BD146:BK146">BD144+BD142+BD138+BD132+BD130</f>
        <v>8956.622812376761</v>
      </c>
      <c r="BE146" s="400">
        <f t="shared" si="10"/>
        <v>8761.770095615575</v>
      </c>
      <c r="BF146" s="400">
        <f t="shared" si="10"/>
        <v>8642.341614934772</v>
      </c>
      <c r="BG146" s="400">
        <f t="shared" si="10"/>
        <v>8523.87947818855</v>
      </c>
      <c r="BH146" s="400">
        <f t="shared" si="10"/>
        <v>8336.62303448543</v>
      </c>
      <c r="BI146" s="400">
        <f t="shared" si="10"/>
        <v>8312.207695701538</v>
      </c>
      <c r="BJ146" s="400">
        <f t="shared" si="10"/>
        <v>8330.531569912346</v>
      </c>
      <c r="BK146" s="400">
        <f t="shared" si="10"/>
        <v>8312.762353379212</v>
      </c>
      <c r="BL146" s="400">
        <f>BL144+BL142+BL138+BL132+BL130</f>
        <v>8101.572159411227</v>
      </c>
      <c r="BM146" s="400">
        <f>BM144+BM142+BM138+BM132+BM130</f>
        <v>8156.825117811145</v>
      </c>
      <c r="BN146" s="400"/>
      <c r="BO146" s="400"/>
      <c r="BP146" s="480"/>
      <c r="BQ146" s="478"/>
    </row>
    <row r="147" spans="1:3" ht="11.25">
      <c r="A147" s="1"/>
      <c r="C147" s="1"/>
    </row>
    <row r="148" spans="1:67" ht="11.25">
      <c r="A148" s="1"/>
      <c r="C148" s="1"/>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row>
    <row r="149" spans="1:67" ht="11.25">
      <c r="A149" s="1"/>
      <c r="C149" s="1"/>
      <c r="AR149" s="383"/>
      <c r="AS149" s="383"/>
      <c r="AT149" s="383"/>
      <c r="AU149" s="383"/>
      <c r="AV149" s="383"/>
      <c r="AW149" s="383"/>
      <c r="AX149" s="383"/>
      <c r="AY149" s="383"/>
      <c r="AZ149" s="383"/>
      <c r="BA149" s="383"/>
      <c r="BB149" s="383"/>
      <c r="BC149" s="383"/>
      <c r="BD149" s="383"/>
      <c r="BE149" s="383"/>
      <c r="BF149" s="383"/>
      <c r="BG149" s="383"/>
      <c r="BH149" s="383"/>
      <c r="BI149" s="383"/>
      <c r="BJ149" s="383"/>
      <c r="BK149" s="422" t="s">
        <v>56</v>
      </c>
      <c r="BL149" s="383"/>
      <c r="BM149" s="383"/>
      <c r="BN149" s="383"/>
      <c r="BO149" s="422" t="s">
        <v>56</v>
      </c>
    </row>
  </sheetData>
  <sheetProtection/>
  <mergeCells count="63">
    <mergeCell ref="BM45:BM46"/>
    <mergeCell ref="BN45:BN46"/>
    <mergeCell ref="BO45:BO46"/>
    <mergeCell ref="BD1:BG1"/>
    <mergeCell ref="BD40:BD41"/>
    <mergeCell ref="BE40:BE41"/>
    <mergeCell ref="BF40:BF41"/>
    <mergeCell ref="BG40:BG41"/>
    <mergeCell ref="BH1:BK1"/>
    <mergeCell ref="BH40:BH41"/>
    <mergeCell ref="BI40:BI41"/>
    <mergeCell ref="BJ40:BJ41"/>
    <mergeCell ref="BK40:BK41"/>
    <mergeCell ref="BL1:BO1"/>
    <mergeCell ref="BL40:BL41"/>
    <mergeCell ref="BM40:BM41"/>
    <mergeCell ref="D1:G1"/>
    <mergeCell ref="H1:K1"/>
    <mergeCell ref="L1:O1"/>
    <mergeCell ref="P1:S1"/>
    <mergeCell ref="AN40:AN41"/>
    <mergeCell ref="AF1:AI1"/>
    <mergeCell ref="AH40:AH41"/>
    <mergeCell ref="AI40:AI41"/>
    <mergeCell ref="AG40:AG41"/>
    <mergeCell ref="AF40:AF41"/>
    <mergeCell ref="AJ1:AM1"/>
    <mergeCell ref="AJ40:AJ41"/>
    <mergeCell ref="AK40:AK41"/>
    <mergeCell ref="AL40:AL41"/>
    <mergeCell ref="AM40:AM41"/>
    <mergeCell ref="AA40:AA41"/>
    <mergeCell ref="X40:X41"/>
    <mergeCell ref="T1:W1"/>
    <mergeCell ref="AE40:AE41"/>
    <mergeCell ref="AD40:AD41"/>
    <mergeCell ref="AC40:AC41"/>
    <mergeCell ref="AB40:AB41"/>
    <mergeCell ref="Y40:Y41"/>
    <mergeCell ref="Z40:Z41"/>
    <mergeCell ref="AB1:AE1"/>
    <mergeCell ref="X1:AA1"/>
    <mergeCell ref="AY40:AY41"/>
    <mergeCell ref="AV1:AY1"/>
    <mergeCell ref="AV40:AV41"/>
    <mergeCell ref="AU40:AU41"/>
    <mergeCell ref="AP40:AP41"/>
    <mergeCell ref="AN1:AP1"/>
    <mergeCell ref="AO40:AO41"/>
    <mergeCell ref="AW40:AW41"/>
    <mergeCell ref="AX40:AX41"/>
    <mergeCell ref="AR40:AR41"/>
    <mergeCell ref="AS40:AS41"/>
    <mergeCell ref="AT40:AT41"/>
    <mergeCell ref="AR1:AU1"/>
    <mergeCell ref="AQ40:AQ41"/>
    <mergeCell ref="BN40:BN41"/>
    <mergeCell ref="BO40:BO41"/>
    <mergeCell ref="AZ1:BC1"/>
    <mergeCell ref="BA40:BA41"/>
    <mergeCell ref="BB40:BB41"/>
    <mergeCell ref="BC40:BC41"/>
    <mergeCell ref="AZ40:AZ41"/>
  </mergeCells>
  <printOptions/>
  <pageMargins left="0" right="0" top="0.984251968503937" bottom="0.984251968503937" header="0.5118110236220472" footer="0.5118110236220472"/>
  <pageSetup fitToHeight="0" fitToWidth="1" horizontalDpi="600" verticalDpi="600" orientation="landscape" paperSize="9" scale="51" r:id="rId4"/>
  <headerFooter scaleWithDoc="0" alignWithMargins="0">
    <oddHeader xml:space="preserve">&amp;L&amp;D&amp;C&amp;"Times New Roman,Gras"&amp;12ARCEP - Observatoire statistique de l'ARCEP - indicateurs trimestriels </oddHeader>
  </headerFooter>
  <rowBreaks count="1" manualBreakCount="1">
    <brk id="99" max="66" man="1"/>
  </rowBreaks>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2015-09-29T10:42:18Z</cp:lastPrinted>
  <dcterms:created xsi:type="dcterms:W3CDTF">1996-10-21T11:03:58Z</dcterms:created>
  <dcterms:modified xsi:type="dcterms:W3CDTF">2015-10-01T15:53:53Z</dcterms:modified>
  <cp:category/>
  <cp:version/>
  <cp:contentType/>
  <cp:contentStatus/>
</cp:coreProperties>
</file>