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5480" windowHeight="10725"/>
  </bookViews>
  <sheets>
    <sheet name="mai 2016" sheetId="1" r:id="rId1"/>
    <sheet name="Indices prix" sheetId="2" r:id="rId2"/>
  </sheets>
  <externalReferences>
    <externalReference r:id="rId3"/>
    <externalReference r:id="rId4"/>
  </externalReferences>
  <definedNames>
    <definedName name="_ftn1" localSheetId="0">'mai 2016'!#REF!</definedName>
    <definedName name="_ftn2" localSheetId="0">'mai 2016'!#REF!</definedName>
    <definedName name="_ftnref1" localSheetId="0">'mai 2016'!#REF!</definedName>
    <definedName name="_ftnref2" localSheetId="0">'mai 2016'!#REF!</definedName>
    <definedName name="_xlnm.Print_Area" localSheetId="0">'mai 2016'!$C$1:$W$270</definedName>
  </definedNames>
  <calcPr calcId="145621"/>
</workbook>
</file>

<file path=xl/calcChain.xml><?xml version="1.0" encoding="utf-8"?>
<calcChain xmlns="http://schemas.openxmlformats.org/spreadsheetml/2006/main">
  <c r="V147" i="1" l="1"/>
  <c r="U147" i="1"/>
  <c r="T147" i="1"/>
  <c r="S147" i="1"/>
  <c r="R147" i="1"/>
  <c r="Q147" i="1"/>
  <c r="V211" i="1" l="1"/>
  <c r="X201" i="1"/>
  <c r="X194" i="1"/>
  <c r="F194" i="1"/>
  <c r="G194" i="1"/>
  <c r="H194" i="1"/>
  <c r="I194" i="1"/>
  <c r="J194" i="1"/>
  <c r="K194" i="1"/>
  <c r="L194" i="1"/>
  <c r="E194" i="1"/>
  <c r="X176" i="1"/>
  <c r="X175" i="1"/>
  <c r="X140" i="1"/>
  <c r="X141" i="1"/>
  <c r="X139" i="1"/>
  <c r="V143" i="1"/>
  <c r="U143" i="1"/>
  <c r="T143" i="1"/>
  <c r="S143" i="1"/>
  <c r="R143" i="1"/>
  <c r="Q143" i="1"/>
  <c r="X252" i="1" l="1"/>
  <c r="X253" i="1"/>
  <c r="V128" i="1"/>
  <c r="U128" i="1"/>
  <c r="T128" i="1"/>
  <c r="S128" i="1"/>
  <c r="R128" i="1"/>
  <c r="Q128" i="1"/>
  <c r="P128" i="1"/>
  <c r="O128" i="1"/>
  <c r="N128" i="1"/>
  <c r="V102" i="1"/>
  <c r="U102" i="1"/>
  <c r="T102" i="1"/>
  <c r="X145" i="1" l="1"/>
  <c r="X156" i="1"/>
  <c r="X279" i="1" l="1"/>
  <c r="X278" i="1"/>
  <c r="X274" i="1"/>
  <c r="X273" i="1"/>
  <c r="X272" i="1"/>
  <c r="X266" i="1"/>
  <c r="X265" i="1"/>
  <c r="X264" i="1"/>
  <c r="X260" i="1"/>
  <c r="X259" i="1"/>
  <c r="X258" i="1"/>
  <c r="X251" i="1"/>
  <c r="X250" i="1"/>
  <c r="X254" i="1"/>
  <c r="X249" i="1"/>
  <c r="X245" i="1"/>
  <c r="X244" i="1"/>
  <c r="X243" i="1"/>
  <c r="X233" i="1"/>
  <c r="X229" i="1"/>
  <c r="X228" i="1"/>
  <c r="X223" i="1"/>
  <c r="X235" i="1"/>
  <c r="X222" i="1"/>
  <c r="X221" i="1"/>
  <c r="X220" i="1"/>
  <c r="X215" i="1"/>
  <c r="X208" i="1"/>
  <c r="X204" i="1"/>
  <c r="X203" i="1"/>
  <c r="X202" i="1"/>
  <c r="X197" i="1"/>
  <c r="X196" i="1"/>
  <c r="X195" i="1"/>
  <c r="X190" i="1"/>
  <c r="X189" i="1"/>
  <c r="X188" i="1"/>
  <c r="X187" i="1"/>
  <c r="X178" i="1"/>
  <c r="X177" i="1"/>
  <c r="X171" i="1"/>
  <c r="X170" i="1"/>
  <c r="X169" i="1"/>
  <c r="X168" i="1"/>
  <c r="X167" i="1"/>
  <c r="X163" i="1"/>
  <c r="X162" i="1"/>
  <c r="X161" i="1"/>
  <c r="X160" i="1"/>
  <c r="X159" i="1"/>
  <c r="X155" i="1"/>
  <c r="X151" i="1"/>
  <c r="X144" i="1"/>
  <c r="X137" i="1"/>
  <c r="X148" i="1"/>
  <c r="X132" i="1"/>
  <c r="X131" i="1"/>
  <c r="X130" i="1"/>
  <c r="X128" i="1"/>
  <c r="X117" i="1"/>
  <c r="X116" i="1"/>
  <c r="X115" i="1"/>
  <c r="X114" i="1"/>
  <c r="X113" i="1"/>
  <c r="X112" i="1"/>
  <c r="X111" i="1"/>
  <c r="X110" i="1"/>
  <c r="X104" i="1"/>
  <c r="X99" i="1"/>
  <c r="X98" i="1"/>
  <c r="X94" i="1"/>
  <c r="X87" i="1"/>
  <c r="X80" i="1"/>
  <c r="X79" i="1"/>
  <c r="X78" i="1"/>
  <c r="X77" i="1"/>
  <c r="X73" i="1"/>
  <c r="X69" i="1"/>
  <c r="X65" i="1"/>
  <c r="X64" i="1"/>
  <c r="X63" i="1"/>
  <c r="X59" i="1"/>
  <c r="X58" i="1"/>
  <c r="X57" i="1"/>
  <c r="X56" i="1"/>
  <c r="X55" i="1"/>
  <c r="X51" i="1"/>
  <c r="X43" i="1"/>
  <c r="X42" i="1"/>
  <c r="X41" i="1"/>
  <c r="X40" i="1"/>
  <c r="X36" i="1"/>
  <c r="X35" i="1"/>
  <c r="X33" i="1"/>
  <c r="X32" i="1"/>
  <c r="X31" i="1"/>
  <c r="X25" i="1"/>
  <c r="X24" i="1"/>
  <c r="X23" i="1"/>
  <c r="X22" i="1"/>
  <c r="X21" i="1"/>
  <c r="X20" i="1"/>
  <c r="X13" i="1"/>
  <c r="X12" i="1"/>
  <c r="X6" i="1"/>
  <c r="T302" i="1"/>
  <c r="T296" i="1"/>
  <c r="T290" i="1"/>
  <c r="T286" i="1"/>
  <c r="T277" i="1"/>
  <c r="T271" i="1"/>
  <c r="T263" i="1"/>
  <c r="T257" i="1"/>
  <c r="T248" i="1"/>
  <c r="T242" i="1"/>
  <c r="T232" i="1"/>
  <c r="T226" i="1"/>
  <c r="T219" i="1"/>
  <c r="T214" i="1"/>
  <c r="T207" i="1"/>
  <c r="T210" i="1"/>
  <c r="T200" i="1"/>
  <c r="T193" i="1"/>
  <c r="T186" i="1"/>
  <c r="T174" i="1"/>
  <c r="T166" i="1"/>
  <c r="T154" i="1"/>
  <c r="T150" i="1"/>
  <c r="T136" i="1"/>
  <c r="T127" i="1"/>
  <c r="T121" i="1"/>
  <c r="T109" i="1"/>
  <c r="T97" i="1"/>
  <c r="T90" i="1"/>
  <c r="T83" i="1"/>
  <c r="T76" i="1"/>
  <c r="T72" i="1"/>
  <c r="T68" i="1"/>
  <c r="T62" i="1"/>
  <c r="T54" i="1"/>
  <c r="T50" i="1"/>
  <c r="T39" i="1"/>
  <c r="T30" i="1"/>
  <c r="T19" i="1"/>
  <c r="T9" i="1"/>
  <c r="V302" i="1"/>
  <c r="V277" i="1"/>
  <c r="V271" i="1"/>
  <c r="V263" i="1"/>
  <c r="V257" i="1"/>
  <c r="V248" i="1"/>
  <c r="V242" i="1"/>
  <c r="V232" i="1"/>
  <c r="V226" i="1"/>
  <c r="V219" i="1"/>
  <c r="V214" i="1"/>
  <c r="V207" i="1"/>
  <c r="V210" i="1"/>
  <c r="V200" i="1"/>
  <c r="V193" i="1"/>
  <c r="V186" i="1"/>
  <c r="V174" i="1"/>
  <c r="V166" i="1"/>
  <c r="V154" i="1"/>
  <c r="V150" i="1"/>
  <c r="V136" i="1"/>
  <c r="V127" i="1"/>
  <c r="V121" i="1"/>
  <c r="V109" i="1"/>
  <c r="V97" i="1"/>
  <c r="V90" i="1"/>
  <c r="V83" i="1"/>
  <c r="V76" i="1"/>
  <c r="V72" i="1"/>
  <c r="V68" i="1"/>
  <c r="V62" i="1"/>
  <c r="V54" i="1"/>
  <c r="V50" i="1"/>
  <c r="V39" i="1"/>
  <c r="V30" i="1"/>
  <c r="V19" i="1"/>
  <c r="V9" i="1"/>
  <c r="BA13" i="2"/>
  <c r="AN13" i="2"/>
  <c r="AA13" i="2"/>
  <c r="N13" i="2"/>
  <c r="BA12" i="2"/>
  <c r="AN12" i="2"/>
  <c r="AA12" i="2"/>
  <c r="N12" i="2"/>
  <c r="BA11" i="2"/>
  <c r="AN11" i="2"/>
  <c r="AA11" i="2"/>
  <c r="N11" i="2"/>
  <c r="CA6" i="2"/>
  <c r="BN6" i="2"/>
  <c r="BA6" i="2"/>
  <c r="AN6" i="2"/>
  <c r="AA6" i="2"/>
  <c r="N6" i="2"/>
  <c r="CA5" i="2"/>
  <c r="BN5" i="2"/>
  <c r="BA5" i="2"/>
  <c r="AN5" i="2"/>
  <c r="AA5" i="2"/>
  <c r="N5" i="2"/>
  <c r="CA4" i="2"/>
  <c r="BN4" i="2"/>
  <c r="BA4" i="2"/>
  <c r="AN4" i="2"/>
  <c r="AA4" i="2"/>
  <c r="N4" i="2"/>
  <c r="X211" i="1" l="1"/>
  <c r="U210" i="1"/>
  <c r="S210" i="1"/>
  <c r="R210" i="1"/>
  <c r="Q210" i="1"/>
  <c r="X19" i="1" l="1"/>
  <c r="X147" i="1" s="1"/>
  <c r="X210" i="1" l="1"/>
  <c r="X143" i="1"/>
  <c r="X9" i="1"/>
  <c r="A172" i="1" l="1"/>
  <c r="C179" i="1"/>
  <c r="C172" i="1"/>
  <c r="X121" i="1" l="1"/>
  <c r="U121" i="1"/>
  <c r="S121" i="1"/>
  <c r="R121" i="1"/>
  <c r="Q121" i="1"/>
  <c r="C246" i="1" l="1"/>
  <c r="C230" i="1"/>
  <c r="C307" i="1"/>
  <c r="C294" i="1"/>
  <c r="C288" i="1"/>
  <c r="A307" i="1"/>
  <c r="A294" i="1"/>
  <c r="A288" i="1"/>
  <c r="A280" i="1"/>
  <c r="A275" i="1"/>
  <c r="A267" i="1"/>
  <c r="A261" i="1"/>
  <c r="A255" i="1"/>
  <c r="A246" i="1"/>
  <c r="A230" i="1"/>
  <c r="A225" i="1"/>
  <c r="A205" i="1"/>
  <c r="A198" i="1"/>
  <c r="A191" i="1"/>
  <c r="A179" i="1"/>
  <c r="A164" i="1"/>
  <c r="A152" i="1"/>
  <c r="A146" i="1"/>
  <c r="A134" i="1"/>
  <c r="A118" i="1"/>
  <c r="A105" i="1"/>
  <c r="A100" i="1"/>
  <c r="A88" i="1"/>
  <c r="A81" i="1"/>
  <c r="A70" i="1"/>
  <c r="A66" i="1"/>
  <c r="A60" i="1"/>
  <c r="A52" i="1"/>
  <c r="A44" i="1"/>
  <c r="A37" i="1"/>
  <c r="A26" i="1"/>
  <c r="U72" i="1" l="1"/>
  <c r="S72" i="1"/>
  <c r="R72" i="1"/>
  <c r="Q72" i="1"/>
  <c r="X248" i="1"/>
  <c r="U248" i="1"/>
  <c r="S248" i="1"/>
  <c r="R248" i="1"/>
  <c r="Q248" i="1"/>
  <c r="X263" i="1" l="1"/>
  <c r="X296" i="1" l="1"/>
  <c r="S296" i="1"/>
  <c r="R296" i="1"/>
  <c r="Q296" i="1"/>
  <c r="X302" i="1"/>
  <c r="X290" i="1"/>
  <c r="X286" i="1"/>
  <c r="S290" i="1"/>
  <c r="R290" i="1"/>
  <c r="Q290" i="1"/>
  <c r="S286" i="1"/>
  <c r="R286" i="1"/>
  <c r="Q286" i="1"/>
  <c r="U302" i="1"/>
  <c r="S302" i="1"/>
  <c r="R302" i="1"/>
  <c r="Q302" i="1"/>
  <c r="X10" i="1" l="1"/>
  <c r="X4" i="1"/>
  <c r="X227" i="1" l="1"/>
  <c r="C261" i="1" l="1"/>
  <c r="U263" i="1"/>
  <c r="S263" i="1"/>
  <c r="R263" i="1"/>
  <c r="Q263" i="1"/>
  <c r="X232" i="1" l="1"/>
  <c r="U232" i="1"/>
  <c r="S232" i="1"/>
  <c r="R232" i="1"/>
  <c r="Q232" i="1"/>
  <c r="C280" i="1"/>
  <c r="X277" i="1"/>
  <c r="U277" i="1"/>
  <c r="S277" i="1"/>
  <c r="R277" i="1"/>
  <c r="Q277" i="1"/>
  <c r="C275" i="1"/>
  <c r="X271" i="1"/>
  <c r="U271" i="1"/>
  <c r="S271" i="1"/>
  <c r="R271" i="1"/>
  <c r="Q271" i="1"/>
  <c r="U226" i="1"/>
  <c r="X226" i="1"/>
  <c r="S226" i="1"/>
  <c r="R226" i="1"/>
  <c r="Q226" i="1"/>
  <c r="U174" i="1"/>
  <c r="X174" i="1"/>
  <c r="S174" i="1"/>
  <c r="R174" i="1"/>
  <c r="Q174" i="1"/>
  <c r="U214" i="1"/>
  <c r="U207" i="1"/>
  <c r="X214" i="1"/>
  <c r="X207" i="1"/>
  <c r="S214" i="1"/>
  <c r="R214" i="1"/>
  <c r="Q214" i="1"/>
  <c r="S207" i="1"/>
  <c r="R207" i="1"/>
  <c r="Q207" i="1"/>
  <c r="U257" i="1" l="1"/>
  <c r="U242" i="1"/>
  <c r="U219" i="1"/>
  <c r="U200" i="1"/>
  <c r="U193" i="1"/>
  <c r="U186" i="1"/>
  <c r="U166" i="1"/>
  <c r="U154" i="1"/>
  <c r="U150" i="1"/>
  <c r="U136" i="1"/>
  <c r="U127" i="1"/>
  <c r="U109" i="1"/>
  <c r="U83" i="1"/>
  <c r="U97" i="1"/>
  <c r="U90" i="1"/>
  <c r="U62" i="1"/>
  <c r="U76" i="1"/>
  <c r="U68" i="1"/>
  <c r="U54" i="1"/>
  <c r="U50" i="1"/>
  <c r="U39" i="1"/>
  <c r="U30" i="1"/>
  <c r="U19" i="1"/>
  <c r="U9" i="1"/>
  <c r="X127" i="1" l="1"/>
  <c r="C146" i="1" l="1"/>
  <c r="X136" i="1"/>
  <c r="S136" i="1"/>
  <c r="R136" i="1"/>
  <c r="Q136" i="1"/>
  <c r="S257" i="1"/>
  <c r="S242" i="1"/>
  <c r="S219" i="1"/>
  <c r="S200" i="1"/>
  <c r="S193" i="1"/>
  <c r="S186" i="1"/>
  <c r="S166" i="1"/>
  <c r="S154" i="1"/>
  <c r="S150" i="1"/>
  <c r="S109" i="1"/>
  <c r="S83" i="1"/>
  <c r="S97" i="1"/>
  <c r="S90" i="1"/>
  <c r="S62" i="1"/>
  <c r="S76" i="1"/>
  <c r="S68" i="1"/>
  <c r="S54" i="1"/>
  <c r="S50" i="1"/>
  <c r="S39" i="1"/>
  <c r="S30" i="1"/>
  <c r="S19" i="1"/>
  <c r="S9" i="1"/>
  <c r="X72" i="1" l="1"/>
  <c r="C191" i="1" l="1"/>
  <c r="Q257" i="1" l="1"/>
  <c r="Q242" i="1"/>
  <c r="Q219" i="1"/>
  <c r="Q200" i="1"/>
  <c r="Q193" i="1"/>
  <c r="Q186" i="1"/>
  <c r="Q150" i="1"/>
  <c r="Q166" i="1"/>
  <c r="Q154" i="1"/>
  <c r="Q109" i="1"/>
  <c r="Q83" i="1"/>
  <c r="Q97" i="1"/>
  <c r="Q90" i="1"/>
  <c r="Q62" i="1"/>
  <c r="Q76" i="1"/>
  <c r="Q68" i="1"/>
  <c r="Q54" i="1"/>
  <c r="Q50" i="1"/>
  <c r="Q39" i="1"/>
  <c r="Q30" i="1"/>
  <c r="Q19" i="1"/>
  <c r="Q9" i="1"/>
  <c r="X83" i="1" l="1"/>
  <c r="C267" i="1"/>
  <c r="C255" i="1"/>
  <c r="C225" i="1"/>
  <c r="C205" i="1"/>
  <c r="C198" i="1"/>
  <c r="C152" i="1"/>
  <c r="C164" i="1"/>
  <c r="C134" i="1"/>
  <c r="C118" i="1"/>
  <c r="C88" i="1"/>
  <c r="C105" i="1"/>
  <c r="C100" i="1"/>
  <c r="C66" i="1"/>
  <c r="C81" i="1"/>
  <c r="C70" i="1"/>
  <c r="C60" i="1"/>
  <c r="C52" i="1"/>
  <c r="C44" i="1"/>
  <c r="C37" i="1"/>
  <c r="C26" i="1"/>
  <c r="R83" i="1"/>
  <c r="X257" i="1"/>
  <c r="X242" i="1"/>
  <c r="X219" i="1"/>
  <c r="X200" i="1"/>
  <c r="X193" i="1"/>
  <c r="X186" i="1"/>
  <c r="X150" i="1"/>
  <c r="X166" i="1"/>
  <c r="X154" i="1"/>
  <c r="X109" i="1"/>
  <c r="X102" i="1"/>
  <c r="X97" i="1"/>
  <c r="X90" i="1"/>
  <c r="X62" i="1"/>
  <c r="X76" i="1"/>
  <c r="X68" i="1"/>
  <c r="X54" i="1"/>
  <c r="X50" i="1"/>
  <c r="X39" i="1"/>
  <c r="X30" i="1"/>
  <c r="R109" i="1"/>
  <c r="R242" i="1"/>
  <c r="R257" i="1"/>
  <c r="R219" i="1"/>
  <c r="R200" i="1"/>
  <c r="R193" i="1"/>
  <c r="R186" i="1"/>
  <c r="R150" i="1"/>
  <c r="R166" i="1"/>
  <c r="R154" i="1"/>
  <c r="R97" i="1"/>
  <c r="R90" i="1"/>
  <c r="R62" i="1"/>
  <c r="R76" i="1"/>
  <c r="R68" i="1"/>
  <c r="R54" i="1"/>
  <c r="R50" i="1"/>
  <c r="R39" i="1"/>
  <c r="R30" i="1"/>
  <c r="R19" i="1"/>
  <c r="R9" i="1"/>
</calcChain>
</file>

<file path=xl/comments1.xml><?xml version="1.0" encoding="utf-8"?>
<comments xmlns="http://schemas.openxmlformats.org/spreadsheetml/2006/main">
  <authors>
    <author>Géraldine Olivier</author>
  </authors>
  <commentList>
    <comment ref="T57" authorId="0">
      <text>
        <r>
          <rPr>
            <b/>
            <sz val="9"/>
            <color indexed="81"/>
            <rFont val="Tahoma"/>
            <family val="2"/>
          </rPr>
          <t>Fusion FT/Orange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<sst xmlns="http://schemas.openxmlformats.org/spreadsheetml/2006/main" count="696" uniqueCount="325">
  <si>
    <t>Unités</t>
  </si>
  <si>
    <t>Services fixes</t>
  </si>
  <si>
    <t>Téléphonie fixe</t>
  </si>
  <si>
    <t xml:space="preserve">Total des revenus des opérateurs sur le marché final </t>
  </si>
  <si>
    <t>Internet: estimation ARCEP,Observatoire des marchés pour les données de 1998 à 2003</t>
  </si>
  <si>
    <t>Transport de données: estimation ARCEP pour 1998 et 1999, source enquête de branche ARCEP/INSEE sur les communications électroniques pour les données 2000 à 2003</t>
  </si>
  <si>
    <t>Abonnements</t>
  </si>
  <si>
    <t>Abonnements à un service de téléphonie fixe</t>
  </si>
  <si>
    <t>III. Indicateurs physiques</t>
  </si>
  <si>
    <t>Abonnements au service téléphonique sur réseaux fixes</t>
  </si>
  <si>
    <t>Abonnements à la sélection du transporteur</t>
  </si>
  <si>
    <t>Communications internationales</t>
  </si>
  <si>
    <t xml:space="preserve">Communications vers mobiles </t>
  </si>
  <si>
    <t>Abonnements et forfaits</t>
  </si>
  <si>
    <t>Cartes prépayées</t>
  </si>
  <si>
    <t>dont cartes prépayées actives</t>
  </si>
  <si>
    <t>Communications mobiles vers fixe national</t>
  </si>
  <si>
    <t>Communications vers l’international</t>
  </si>
  <si>
    <t>Roaming out</t>
  </si>
  <si>
    <t>Volumes de communications au départ des mobiles</t>
  </si>
  <si>
    <t>Nombre de SMS et MMS interpersonnels émis</t>
  </si>
  <si>
    <t>IV. Indicateurs de revenus</t>
  </si>
  <si>
    <t>Communications nationales</t>
  </si>
  <si>
    <t>Communications vers mobiles</t>
  </si>
  <si>
    <t>Services mobiles</t>
  </si>
  <si>
    <t>Forfaits</t>
  </si>
  <si>
    <r>
      <t>Emplois</t>
    </r>
    <r>
      <rPr>
        <sz val="9"/>
        <rFont val="Times New Roman"/>
        <family val="1"/>
      </rPr>
      <t xml:space="preserve"> (champ : ancien cadre réglementaire)</t>
    </r>
  </si>
  <si>
    <r>
      <t>Investissements</t>
    </r>
    <r>
      <rPr>
        <sz val="9"/>
        <rFont val="Times New Roman"/>
        <family val="1"/>
      </rPr>
      <t xml:space="preserve"> (champ : ancien cadre réglementaire)</t>
    </r>
  </si>
  <si>
    <t>Nombre de lignes supportant le service téléphonique fixe</t>
  </si>
  <si>
    <t>Nombre de numéros conservés au cours de l'année</t>
  </si>
  <si>
    <t>Conservation du numéro fixe</t>
  </si>
  <si>
    <t>Communications en RTC au départ des postes fixes</t>
  </si>
  <si>
    <t>Communications en VLB au départ des postes fixes</t>
  </si>
  <si>
    <t>Abonnements sur des lignes bas débit 
(lignes analogiques, numériques ou par le câble)</t>
  </si>
  <si>
    <t>dont sur lignes xDSL sans abonnement RTC</t>
  </si>
  <si>
    <t>Abonnements à la voix sur large bande</t>
  </si>
  <si>
    <t>SMS</t>
  </si>
  <si>
    <t>MMS</t>
  </si>
  <si>
    <t>dont forfaits bloqués</t>
  </si>
  <si>
    <t>dont abonnements et forfaits</t>
  </si>
  <si>
    <t>Abonnements à la sélection appel par appel</t>
  </si>
  <si>
    <t>Abonnements à la présélection</t>
  </si>
  <si>
    <t>Cartes internet exclusives</t>
  </si>
  <si>
    <t>Parc multimédia mobile</t>
  </si>
  <si>
    <t>dont cartes prépayées</t>
  </si>
  <si>
    <t>Revenus des communications depuis les lignes fixes (RTC + VLB)</t>
  </si>
  <si>
    <t>Abonnements et forfaits (hors MtoM)</t>
  </si>
  <si>
    <t xml:space="preserve"> </t>
  </si>
  <si>
    <t>Année 2010</t>
  </si>
  <si>
    <t>Année 2011</t>
  </si>
  <si>
    <t>Année 2012</t>
  </si>
  <si>
    <t>Année 2013</t>
  </si>
  <si>
    <t>Tous les profils</t>
  </si>
  <si>
    <t>Ensemble des forfaits</t>
  </si>
  <si>
    <t>Ensemble des cartes prépayées</t>
  </si>
  <si>
    <t>Moyenne</t>
  </si>
  <si>
    <t>Base 100 janvier 2010</t>
  </si>
  <si>
    <t>Evolution de l'indice des prix des services mobiles (marché résidentiel métropolitain)</t>
  </si>
  <si>
    <t>dont abonnement issus de la VGAST</t>
  </si>
  <si>
    <t>Nombre de cartes SIM (hors cartes MtoM)</t>
  </si>
  <si>
    <t>dont communications vers l'international</t>
  </si>
  <si>
    <r>
      <t xml:space="preserve">Revenus des services mobiles </t>
    </r>
    <r>
      <rPr>
        <b/>
        <sz val="8"/>
        <rFont val="Times New Roman"/>
        <family val="1"/>
      </rPr>
      <t>(hors cartes MtoM)</t>
    </r>
  </si>
  <si>
    <t>Année 2014</t>
  </si>
  <si>
    <t>Evolution de l'indice des prix des services fixes (marché résidentiel métropolitain)</t>
  </si>
  <si>
    <t>Base 100 janvier 2012</t>
  </si>
  <si>
    <t>Accès haut et très haut débit</t>
  </si>
  <si>
    <t>Bas débit</t>
  </si>
  <si>
    <t>Abonnements à Internet (bas, haut et très haut débit)</t>
  </si>
  <si>
    <t>SVA vocaux au départ des clients des opérateurs fixes</t>
  </si>
  <si>
    <t>Volume de données consommées sur les réseaux mobiles</t>
  </si>
  <si>
    <t>dont cartes SIM internet/data exclusives</t>
  </si>
  <si>
    <t>dont services à valaur ajoutée vocaux</t>
  </si>
  <si>
    <t>dont services à valaur ajoutée "data"</t>
  </si>
  <si>
    <t xml:space="preserve">Facture mensuelle moyenne par abonnement au RTC </t>
  </si>
  <si>
    <t>Facture mensuelle internet bas débit</t>
  </si>
  <si>
    <t>Facture mensuelle internet haut ou très haut débit (internet, téléphonie)</t>
  </si>
  <si>
    <t>Trafic mensuel moyen par abonnement fixe RTC</t>
  </si>
  <si>
    <t>Trafic mensuel moyen par abonnement fixe en VLB</t>
  </si>
  <si>
    <t>Nombre mensuel moyen de SMS émis par carte</t>
  </si>
  <si>
    <t>V. Indicateurs de consommation moyenne mensuelle</t>
  </si>
  <si>
    <t>dont autres abonnements à haut débit</t>
  </si>
  <si>
    <t>Services fixes (y compris services de capacité)</t>
  </si>
  <si>
    <t>Revenus perçus auprès du client final</t>
  </si>
  <si>
    <t>Services mobiles (y compris les recettes MtoM)</t>
  </si>
  <si>
    <t>Services à valeur ajoutée (y compris renseignements téléphoniques)</t>
  </si>
  <si>
    <t>Revenus annexes</t>
  </si>
  <si>
    <t>(*) Ventes des opérateurs aux entreprises sur le marché final, les ventes de services de capacité aux opérateurs relèvent du marché de gros.</t>
  </si>
  <si>
    <t>Employment</t>
  </si>
  <si>
    <t>Fixed services (capacity services included)</t>
  </si>
  <si>
    <t>Mobile services (MtoM included)</t>
  </si>
  <si>
    <t>Advanced services and directory services</t>
  </si>
  <si>
    <t>Emplois directs</t>
  </si>
  <si>
    <t>Nombre de SMS émis</t>
  </si>
  <si>
    <t>en unités</t>
  </si>
  <si>
    <t xml:space="preserve">Nombre de publiphones au 31 décembre </t>
  </si>
  <si>
    <t xml:space="preserve">Volumes des communications </t>
  </si>
  <si>
    <t>Volumes Internet bas débit</t>
  </si>
  <si>
    <r>
      <t>Nombre d'abonnements* à internet bas débit</t>
    </r>
    <r>
      <rPr>
        <sz val="9"/>
        <rFont val="Times New Roman"/>
        <family val="1"/>
      </rPr>
      <t xml:space="preserve"> </t>
    </r>
  </si>
  <si>
    <t>minutes</t>
  </si>
  <si>
    <t>unités</t>
  </si>
  <si>
    <t>Moctets</t>
  </si>
  <si>
    <t xml:space="preserve">Facture mensuelle moyenne par carte </t>
  </si>
  <si>
    <t xml:space="preserve">Volume mensuel moyen par carte </t>
  </si>
  <si>
    <t xml:space="preserve">Volume mensuel moyen de données par carte SIM </t>
  </si>
  <si>
    <t>Volume mensuel moyen par carte</t>
  </si>
  <si>
    <t xml:space="preserve">Nombre mensuel moyen de SMS émis par carte </t>
  </si>
  <si>
    <t>dont investissements hors licences</t>
  </si>
  <si>
    <t>Investissements au cours de l'exercice*</t>
  </si>
  <si>
    <t>Volumes émis par les clients finals</t>
  </si>
  <si>
    <t>II. Marché de détail des communications électroniques</t>
  </si>
  <si>
    <t>I. Chiffres clés de l'activité des opérateurs de communications électroniques</t>
  </si>
  <si>
    <t>Téléphonie mobile</t>
  </si>
  <si>
    <t xml:space="preserve">Volume de données mobiles consommées </t>
  </si>
  <si>
    <t>Total mobile telephony</t>
  </si>
  <si>
    <t xml:space="preserve">Total fixed telephony </t>
  </si>
  <si>
    <t>Number of subscriptions to fixed telephony service</t>
  </si>
  <si>
    <t>Subscription on narrow band access</t>
  </si>
  <si>
    <t>Subscription on broadband access</t>
  </si>
  <si>
    <t>VI. Marché entreprise</t>
  </si>
  <si>
    <t>Nombre d'abonnements (hors cartes MtoM)</t>
  </si>
  <si>
    <r>
      <t xml:space="preserve">Services à valeur ajoutée </t>
    </r>
    <r>
      <rPr>
        <b/>
        <sz val="8"/>
        <rFont val="Times New Roman"/>
        <family val="1"/>
      </rPr>
      <t>au départ des clients des opérateurs mobiles</t>
    </r>
  </si>
  <si>
    <t>Subscriptions</t>
  </si>
  <si>
    <t>Contract subscribers</t>
  </si>
  <si>
    <t>Prepaid cards</t>
  </si>
  <si>
    <t>Amount of numbers ported during the year</t>
  </si>
  <si>
    <t>Calls to national fixed lines</t>
  </si>
  <si>
    <t xml:space="preserve">Calls to mobiles on the same network </t>
  </si>
  <si>
    <t>Outgoing internationals calls</t>
  </si>
  <si>
    <t xml:space="preserve">Roaming out </t>
  </si>
  <si>
    <t>International calls</t>
  </si>
  <si>
    <t>Calls to mobiles</t>
  </si>
  <si>
    <t>National calls</t>
  </si>
  <si>
    <t>of wich other broadband access</t>
  </si>
  <si>
    <t>Ultra-fast broadband</t>
  </si>
  <si>
    <t>of which with a flow rate between 30 Mbit/s &amp; 100 Mbit/s (*)</t>
  </si>
  <si>
    <t>of which with a flow rate superior to 100 Mbit/s</t>
  </si>
  <si>
    <t>of wich fiber to the home (FTTH)</t>
  </si>
  <si>
    <t>(*) y compris abonnements en VDSL2 dont le débit est &gt;=30 Mbit/s</t>
  </si>
  <si>
    <t>(*) including VDSL2 subscriptions with a flow rate &gt;= 30 Mbit/s</t>
  </si>
  <si>
    <t>All calls originating on PSTN/ISDN</t>
  </si>
  <si>
    <t>Number of public payphones at end of year</t>
  </si>
  <si>
    <t xml:space="preserve">Public payphones and fixed cards </t>
  </si>
  <si>
    <t xml:space="preserve">Number of indirect connections </t>
  </si>
  <si>
    <t>Number of call-by-call carrier selection</t>
  </si>
  <si>
    <t>Number of carrier pre-selection</t>
  </si>
  <si>
    <t xml:space="preserve">of which active prepaid cards </t>
  </si>
  <si>
    <t>of which from contract subscribers</t>
  </si>
  <si>
    <t>of which from prepaid cards</t>
  </si>
  <si>
    <t>of which dedicated data SIM cards</t>
  </si>
  <si>
    <t>Value-added services from mobile telephony network</t>
  </si>
  <si>
    <t xml:space="preserve">of which the value-added "voice" services  </t>
  </si>
  <si>
    <t xml:space="preserve">of which the value-added "data" services  </t>
  </si>
  <si>
    <r>
      <rPr>
        <b/>
        <sz val="9"/>
        <rFont val="Times New Roman"/>
        <family val="1"/>
      </rPr>
      <t>Ensemble des volumes de téléphonie fixe au départ des postes fixes</t>
    </r>
    <r>
      <rPr>
        <b/>
        <sz val="8"/>
        <rFont val="Times New Roman"/>
        <family val="1"/>
      </rPr>
      <t xml:space="preserve"> </t>
    </r>
    <r>
      <rPr>
        <b/>
        <sz val="9"/>
        <rFont val="Times New Roman"/>
        <family val="1"/>
      </rPr>
      <t>(y compris la publiphonie et les cartes)</t>
    </r>
  </si>
  <si>
    <t>Ensemble des volumes de téléphonie fixe au départ des postes fixes (hors la publiphonie et les cartes)</t>
  </si>
  <si>
    <t>Revenus des cartes prépayées</t>
  </si>
  <si>
    <t>Revenu des cartes MtoM</t>
  </si>
  <si>
    <t>Contract subscribers revenue (excluded MtoM cards)</t>
  </si>
  <si>
    <t>Prepaid cards revenue</t>
  </si>
  <si>
    <t>MtoM cards revenue</t>
  </si>
  <si>
    <t>of which outgoing internationals calls</t>
  </si>
  <si>
    <t>of which roaming out (calls, sms, data)</t>
  </si>
  <si>
    <t>Revenu des opérateurs attributaires - services de renseignements</t>
  </si>
  <si>
    <t>Fixed services</t>
  </si>
  <si>
    <t>Mobile services</t>
  </si>
  <si>
    <t xml:space="preserve">Number of interpersonnal SMS sent per user </t>
  </si>
  <si>
    <t>Average monthly outgoing traffic per user</t>
  </si>
  <si>
    <t>Average monthly traffic of data consumed on mobile networks</t>
  </si>
  <si>
    <t>of which active 3G and 4G users</t>
  </si>
  <si>
    <t>of which from other SIM cards</t>
  </si>
  <si>
    <t>Average monthly revenue per user</t>
  </si>
  <si>
    <t>Nombre de cartes SIM mobiles en service (hors cartes MtoM)</t>
  </si>
  <si>
    <t>Nombre de cartes SIM mobiles en service (y compris cartes MtoM)</t>
  </si>
  <si>
    <t>dont roaming-out (voix, sms, data)</t>
  </si>
  <si>
    <t>Number of fixed lines</t>
  </si>
  <si>
    <t>Average monthly revenue per contract (low-speed Internet)</t>
  </si>
  <si>
    <t>Average monthly outgoing traffic per contract on PSTN/ISDN</t>
  </si>
  <si>
    <t>of which access resales</t>
  </si>
  <si>
    <t>Value-added services from fixed telephony network</t>
  </si>
  <si>
    <t>Directory services revenue</t>
  </si>
  <si>
    <t>Number of interpersonnal SMS</t>
  </si>
  <si>
    <t>VI. Business market</t>
  </si>
  <si>
    <t>Traffic of data consumed on mobile networks</t>
  </si>
  <si>
    <t>Subscriptions on narrow band access (analog, digital lines, cable networks)</t>
  </si>
  <si>
    <t>Voice-over-broadband subscriptions</t>
  </si>
  <si>
    <t>Average monthly revenue per contract on PSTN/ISDN (telephony)</t>
  </si>
  <si>
    <t>Average monthly outgoing traffic per contract (voice-over-broadband)</t>
  </si>
  <si>
    <t>IV. Indicators of revenue</t>
  </si>
  <si>
    <t>Revenus des abonnements et forfaits (hors cartes MtoM)</t>
  </si>
  <si>
    <t>Traffic sent by customers</t>
  </si>
  <si>
    <t xml:space="preserve">I. Key figures of electronic communications operators </t>
  </si>
  <si>
    <t xml:space="preserve">II. Retail market of electronic communications </t>
  </si>
  <si>
    <t>Total revenus des services de communications électroniques</t>
  </si>
  <si>
    <t>Low-speed Internet subscriptions*</t>
  </si>
  <si>
    <t>*Source : AFA until 2002</t>
  </si>
  <si>
    <t>Low-speed Internet traffics</t>
  </si>
  <si>
    <t xml:space="preserve">Bas débit </t>
  </si>
  <si>
    <t>Haut et très haut débit</t>
  </si>
  <si>
    <r>
      <t xml:space="preserve">Hors cartes MtoM en revenu, hors cartes MtoM et cartes internet exclusives en volume de minutes, </t>
    </r>
    <r>
      <rPr>
        <u/>
        <sz val="7"/>
        <rFont val="Arial"/>
        <family val="2"/>
      </rPr>
      <t>et hors SVA en minutes et en revenus</t>
    </r>
    <r>
      <rPr>
        <sz val="7"/>
        <rFont val="Arial"/>
        <family val="2"/>
      </rPr>
      <t>.</t>
    </r>
  </si>
  <si>
    <t>Number of interpersonnal SMS sent</t>
  </si>
  <si>
    <t>of which DSL lines without narrowband access</t>
  </si>
  <si>
    <t>Contract subscribers (MtoM cards excluded)</t>
  </si>
  <si>
    <t>Total number of SIM cards (MtoM cards included)</t>
  </si>
  <si>
    <t>Total number of SIM cards (MtoM cards excluded)</t>
  </si>
  <si>
    <t xml:space="preserve">Number of interpersonnal MMS </t>
  </si>
  <si>
    <t>* "Autres services liés à l'accès internet" : inclus les revenus des services de contenus liés aux accès haut et très haut débit facturés par l’opérateur de CE (recettes des abonnements à un service de télévision, des services de téléchargement de musique ou de vidéo à la demande).</t>
  </si>
  <si>
    <r>
      <t xml:space="preserve">Excluded MtoM cards for the revenue, excluded MtoM cards and Number of dedicated data cards for the traffic, and </t>
    </r>
    <r>
      <rPr>
        <u/>
        <sz val="7"/>
        <rFont val="Arial"/>
        <family val="2"/>
      </rPr>
      <t>value added services excluded</t>
    </r>
    <r>
      <rPr>
        <sz val="7"/>
        <rFont val="Arial"/>
        <family val="2"/>
      </rPr>
      <t>.</t>
    </r>
  </si>
  <si>
    <t xml:space="preserve">Average monthly revenue per user </t>
  </si>
  <si>
    <t>Internet subscriptions (low, high and very high speed networks)</t>
  </si>
  <si>
    <t>Traffics of data consumed on mobile networks</t>
  </si>
  <si>
    <t>Number of fixed numbers ported during the year</t>
  </si>
  <si>
    <t xml:space="preserve">Total number of MtoM cards </t>
  </si>
  <si>
    <t>Average monthly revenue per high and very high speed networks contract (internet, telephony)</t>
  </si>
  <si>
    <t>Total revenue mobile services (MtoM excluded)</t>
  </si>
  <si>
    <t>Total revenue mobile services (MtoM included)</t>
  </si>
  <si>
    <t>Revenus des services mobiles (y compris cartes MtoM)</t>
  </si>
  <si>
    <t>Revenus des services mobiles (hors cartes MtoM)</t>
  </si>
  <si>
    <t>III. Indicators of networks</t>
  </si>
  <si>
    <t>Nombre d'accès de services de capacités souscrits par des entreprises</t>
  </si>
  <si>
    <t>Retail leased lines and data networking (*)</t>
  </si>
  <si>
    <t>Volume de données abonnements et forfaits</t>
  </si>
  <si>
    <t>Volume de données cartes prépayées</t>
  </si>
  <si>
    <t>Traffic of data from contract subscribers</t>
  </si>
  <si>
    <t>Traffic of data from prepaid cards</t>
  </si>
  <si>
    <t xml:space="preserve">Parc actif 3G </t>
  </si>
  <si>
    <t xml:space="preserve">Parc actif 4G </t>
  </si>
  <si>
    <t xml:space="preserve">Active 3G users </t>
  </si>
  <si>
    <t xml:space="preserve">Active 4G users </t>
  </si>
  <si>
    <t>Publiphonie et cartes de téléphonie fixe</t>
  </si>
  <si>
    <t>Total des volumes émis sur les réseaux mobiles et fixe</t>
  </si>
  <si>
    <t>Number of interpersonnal messages sent</t>
  </si>
  <si>
    <t>Investment during the year (*)</t>
  </si>
  <si>
    <t>Source ARCEP - 1998 to 2014 annual surveys. (*) This indicator includes amounts paid for the purchase of the mobile telephony licenses.</t>
  </si>
  <si>
    <r>
      <t xml:space="preserve">Employment </t>
    </r>
    <r>
      <rPr>
        <sz val="9"/>
        <rFont val="Times New Roman"/>
        <family val="1"/>
      </rPr>
      <t>(former regulatory framework)</t>
    </r>
  </si>
  <si>
    <r>
      <t xml:space="preserve">Investment during the year </t>
    </r>
    <r>
      <rPr>
        <sz val="9"/>
        <rFont val="Times New Roman"/>
        <family val="1"/>
      </rPr>
      <t>(former regulatory framework)</t>
    </r>
  </si>
  <si>
    <t>All calls from fixed lines (traffics public payphones and cards excluded)</t>
  </si>
  <si>
    <t>All calls from fixed lines (traffics public payphones and cards included)</t>
  </si>
  <si>
    <t>All calls originating on voice-over-broadband traffics</t>
  </si>
  <si>
    <t xml:space="preserve">Public payphones and cards traffics </t>
  </si>
  <si>
    <t>dont abonnements à haut débit (&lt; 30 Mbit/s)</t>
  </si>
  <si>
    <t>dont nombre d'abonnements DSL haut débit (&lt; 30 Mbit/s)</t>
  </si>
  <si>
    <t>dont nombre d'abonnements à très haut débit (&gt;= 30 Mbit/s)</t>
  </si>
  <si>
    <t>dont autres abonnements dont le débit est &gt;= 100 Mbit/s</t>
  </si>
  <si>
    <t>of wich xDSL (&lt; 30 Mbit/s)</t>
  </si>
  <si>
    <t>Broadband (&lt; 30 Mbit/s)</t>
  </si>
  <si>
    <t>dont autres abonnements dont le débit est compris entre 30 et 100 Mbit/s (*)</t>
  </si>
  <si>
    <t>Total mobile telephony traffics</t>
  </si>
  <si>
    <t>* Source : AFA jusqu'en 2002. Chiffres des fournisseurs d'accès suivants : 9 online, AOL France, Club Internet, Free (RTC uniquement), InterPC, NC, Noos, Tiscali France, UPC France, Wanadoo. Sont comptabilisés les comptes d'accès gratuits ou facturés à l'usage.</t>
  </si>
  <si>
    <t>Nombre d'abonnements Internet à haut et très haut débit</t>
  </si>
  <si>
    <t>Units</t>
  </si>
  <si>
    <t>€</t>
  </si>
  <si>
    <t>Teraoctets</t>
  </si>
  <si>
    <t>Millions d'€</t>
  </si>
  <si>
    <t xml:space="preserve">Millions d'€ </t>
  </si>
  <si>
    <t xml:space="preserve">Millions of € </t>
  </si>
  <si>
    <t xml:space="preserve">Millions of €  </t>
  </si>
  <si>
    <t>Millions of units</t>
  </si>
  <si>
    <t>Millions d'unités</t>
  </si>
  <si>
    <t>Millions de minutes</t>
  </si>
  <si>
    <t>Millions of minutes</t>
  </si>
  <si>
    <t>Téraoctets</t>
  </si>
  <si>
    <t>of which investment (amounts paid for mobile telephony licences excluded)</t>
  </si>
  <si>
    <t>Revenue received from the customers</t>
  </si>
  <si>
    <t>Others Revenue</t>
  </si>
  <si>
    <t>All calls from fixed lines Revenue</t>
  </si>
  <si>
    <t>Access fees, subscriptions and additional services Revenue (PSTN/ISDN)</t>
  </si>
  <si>
    <t>All calls from fixed lines Revenue on PSTN/ISDN</t>
  </si>
  <si>
    <t>Public payphones and fixed cards Revenue</t>
  </si>
  <si>
    <t>Voice-over-broadband traffic Revenue (billing beyond the package)</t>
  </si>
  <si>
    <t>Voice-over-broadband internet Revenue</t>
  </si>
  <si>
    <t>"Other internet services " Revenue*</t>
  </si>
  <si>
    <t>Total mobile services Revenue (MtoM excluded)</t>
  </si>
  <si>
    <t>Electronic communications services total revenue</t>
  </si>
  <si>
    <t>Entire retail market revenue</t>
  </si>
  <si>
    <t>Total traffic on fixed and mobile networks</t>
  </si>
  <si>
    <t>Portability (fixed numbers)</t>
  </si>
  <si>
    <t>Broadband and ultra-fast broadband</t>
  </si>
  <si>
    <t>Narrowband</t>
  </si>
  <si>
    <t>Broadband and ultra-fast broadband internet subscriptions</t>
  </si>
  <si>
    <t>Retail leased lines and data networking on business market</t>
  </si>
  <si>
    <t xml:space="preserve">Number of dedicated internet data cards </t>
  </si>
  <si>
    <t>of which dedicated internet data SIM cards</t>
  </si>
  <si>
    <t>Low-speed services</t>
  </si>
  <si>
    <r>
      <t>H</t>
    </r>
    <r>
      <rPr>
        <b/>
        <sz val="9"/>
        <color rgb="FF0C0C0C"/>
        <rFont val="Times New Roman"/>
        <family val="1"/>
      </rPr>
      <t>igh and very high speed services</t>
    </r>
  </si>
  <si>
    <t>* "other internet services" : include revenus from content services (high and very high speed services) charged by the operator such as revenue from subscriptions to a television service, services for downloading music or video on demand.</t>
  </si>
  <si>
    <t>(*) Operators sales on the final market, sales of capacity services (leased line, data transport)  to others operators are the wholesale market.</t>
  </si>
  <si>
    <t>V. Average monthly indicators</t>
  </si>
  <si>
    <t>Traffic of calls from mobile services</t>
  </si>
  <si>
    <t>Evolution annuelle</t>
  </si>
  <si>
    <t>units</t>
  </si>
  <si>
    <t>Total traffic and internet revenues (payphones and fixed cards included)</t>
  </si>
  <si>
    <t>Année 2015</t>
  </si>
  <si>
    <t>2015p</t>
  </si>
  <si>
    <t>nd</t>
  </si>
  <si>
    <t xml:space="preserve"> nd</t>
  </si>
  <si>
    <t>Source ARCEP - Enquêtes annuelles 1998 à 2014. Enquêtes trimestrielles 2015.</t>
  </si>
  <si>
    <t xml:space="preserve">Source ARCEP -  Enquêtes annuelles 1998 à 2014. Enquêtes trimestrielles 2015. (*) Cet indicateur intègre les montants payés pour l'achat des licences mobiles. </t>
  </si>
  <si>
    <t>-</t>
  </si>
  <si>
    <t>dont communications on-net</t>
  </si>
  <si>
    <t>dont communications vers mobiles tiers</t>
  </si>
  <si>
    <t>dont cartes internet exclusives</t>
  </si>
  <si>
    <t>dont autres cartes</t>
  </si>
  <si>
    <t>dont client détenteur d'un forfait</t>
  </si>
  <si>
    <t>dont client actif internet 3G ou 4G</t>
  </si>
  <si>
    <t>dont client détenteur d'une carte prépayée</t>
  </si>
  <si>
    <t>dont nombre d'abonnements à la fibre optique de bout en bout (BLOM et BLOD)</t>
  </si>
  <si>
    <t xml:space="preserve">Nombre de cartes "MtoM" </t>
  </si>
  <si>
    <t xml:space="preserve">dont abonnements et forfaits </t>
  </si>
  <si>
    <t xml:space="preserve">dont cartes prépayées </t>
  </si>
  <si>
    <t>Revenus du bas débit</t>
  </si>
  <si>
    <t>Revenus d'accès, abonnements et services supplémentaires</t>
  </si>
  <si>
    <t>Revenus des communications au départ des postes fixes RTC</t>
  </si>
  <si>
    <t>Revenus des autres services bas débit (internet, publiphonie, cartes)</t>
  </si>
  <si>
    <t>Revenus des communications en voix sur large bande (facturées au-delà du forfait)</t>
  </si>
  <si>
    <t xml:space="preserve">Revenus des accès internet VLB haut et très haut débit </t>
  </si>
  <si>
    <t>Revenus "autres services liés à l’accès Internet" *</t>
  </si>
  <si>
    <t>Revenus du haut et très haut débit</t>
  </si>
  <si>
    <t>Total revenus fixes (téléphonie, Internet, publiphonie et cartes)</t>
  </si>
  <si>
    <t>Revenu des services de capacité aux entreprises (*)</t>
  </si>
  <si>
    <t>of which blocked contract subscribers</t>
  </si>
  <si>
    <t xml:space="preserve">of which contract subsscribers </t>
  </si>
  <si>
    <t>of which prepaid cards</t>
  </si>
  <si>
    <t>of which active prepaid cards</t>
  </si>
  <si>
    <t>Revenu of low-speed services</t>
  </si>
  <si>
    <t>Revenu of high-speed services</t>
  </si>
  <si>
    <t>Source ARCEP - 1998 to 2014 annual surveys. 2015 quarterly surveys.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</si>
</sst>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0.0%"/>
    <numFmt numFmtId="165" formatCode="0.0"/>
    <numFmt numFmtId="166" formatCode="0.000"/>
    <numFmt numFmtId="167" formatCode="#,##0.000"/>
    <numFmt numFmtId="168" formatCode="#,##0.0"/>
    <numFmt numFmtId="169" formatCode="_-* #,##0.00\ [$€-1]_-;\-* #,##0.00\ [$€-1]_-;_-* &quot;-&quot;??\ [$€-1]_-"/>
    <numFmt numFmtId="170" formatCode="_-* #,##0.000\ _€_-;\-* #,##0.000\ _€_-;_-* &quot;-&quot;??\ _€_-;_-@_-"/>
    <numFmt numFmtId="171" formatCode="_-* #,##0\ _€_-;\-* #,##0\ _€_-;_-* &quot;-&quot;??\ _€_-;_-@_-"/>
    <numFmt numFmtId="172" formatCode="[$-40C]mmm\-yy;@"/>
    <numFmt numFmtId="173" formatCode="h&quot;h&quot;mm"/>
    <numFmt numFmtId="174" formatCode="_-* #,##0.000000\ _€_-;\-* #,##0.000000\ _€_-;_-* &quot;-&quot;??\ _€_-;_-@_-"/>
  </numFmts>
  <fonts count="42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i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7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sz val="7.8"/>
      <name val="Arial"/>
      <family val="2"/>
    </font>
    <font>
      <b/>
      <sz val="7.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9"/>
      <name val="Calibri"/>
      <family val="2"/>
    </font>
    <font>
      <b/>
      <sz val="9"/>
      <name val="Calibri"/>
      <family val="2"/>
    </font>
    <font>
      <b/>
      <sz val="9"/>
      <color indexed="81"/>
      <name val="Tahoma"/>
      <family val="2"/>
    </font>
    <font>
      <b/>
      <sz val="10"/>
      <color theme="5"/>
      <name val="Arial"/>
      <family val="2"/>
    </font>
    <font>
      <sz val="9"/>
      <name val="Arial"/>
      <family val="2"/>
    </font>
    <font>
      <b/>
      <i/>
      <sz val="9"/>
      <name val="Times New Roman"/>
      <family val="1"/>
    </font>
    <font>
      <sz val="9"/>
      <color indexed="81"/>
      <name val="Tahoma"/>
      <family val="2"/>
    </font>
    <font>
      <b/>
      <sz val="9"/>
      <color rgb="FF333333"/>
      <name val="Times New Roman"/>
      <family val="1"/>
    </font>
    <font>
      <b/>
      <sz val="9"/>
      <color rgb="FF181818"/>
      <name val="Times New Roman"/>
      <family val="1"/>
    </font>
    <font>
      <b/>
      <sz val="9"/>
      <color rgb="FF0C0C0C"/>
      <name val="Times New Roman"/>
      <family val="1"/>
    </font>
    <font>
      <b/>
      <sz val="12"/>
      <color rgb="FF222222"/>
      <name val="Times New Roman"/>
      <family val="1"/>
    </font>
    <font>
      <u/>
      <sz val="7"/>
      <name val="Arial"/>
      <family val="2"/>
    </font>
    <font>
      <i/>
      <sz val="8"/>
      <name val="Times New Roman"/>
      <family val="1"/>
    </font>
    <font>
      <i/>
      <sz val="8"/>
      <name val="Calibri"/>
      <family val="2"/>
    </font>
    <font>
      <i/>
      <sz val="7.5"/>
      <name val="Times New Roman"/>
      <family val="1"/>
    </font>
    <font>
      <i/>
      <sz val="8"/>
      <color rgb="FF181818"/>
      <name val="Times New Roman"/>
      <family val="1"/>
    </font>
    <font>
      <i/>
      <sz val="8"/>
      <color rgb="FF333333"/>
      <name val="Times New Roman"/>
      <family val="1"/>
    </font>
    <font>
      <b/>
      <i/>
      <sz val="8"/>
      <name val="Times New Roman"/>
      <family val="1"/>
    </font>
    <font>
      <b/>
      <i/>
      <sz val="7.5"/>
      <name val="Times New Roman"/>
      <family val="1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Up"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55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5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16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</cellStyleXfs>
  <cellXfs count="587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justify"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0" fontId="0" fillId="5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3" fontId="9" fillId="0" borderId="6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Fill="1" applyAlignment="1">
      <alignment vertical="center"/>
    </xf>
    <xf numFmtId="9" fontId="0" fillId="0" borderId="0" xfId="0" applyNumberFormat="1" applyFill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164" fontId="0" fillId="0" borderId="0" xfId="0" applyNumberFormat="1" applyFill="1" applyAlignment="1">
      <alignment vertical="center"/>
    </xf>
    <xf numFmtId="0" fontId="7" fillId="0" borderId="6" xfId="0" applyFont="1" applyBorder="1" applyAlignment="1">
      <alignment horizontal="justify" vertical="center" wrapText="1"/>
    </xf>
    <xf numFmtId="3" fontId="9" fillId="0" borderId="8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3" xfId="0" applyFont="1" applyBorder="1" applyAlignment="1">
      <alignment horizontal="justify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9" fillId="6" borderId="5" xfId="0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7" fontId="9" fillId="0" borderId="6" xfId="0" applyNumberFormat="1" applyFont="1" applyBorder="1" applyAlignment="1">
      <alignment horizontal="right" vertical="center" wrapText="1"/>
    </xf>
    <xf numFmtId="167" fontId="9" fillId="0" borderId="10" xfId="0" applyNumberFormat="1" applyFont="1" applyBorder="1" applyAlignment="1">
      <alignment horizontal="right" vertical="center" wrapText="1"/>
    </xf>
    <xf numFmtId="167" fontId="9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6" fontId="13" fillId="0" borderId="0" xfId="0" applyNumberFormat="1" applyFont="1" applyAlignment="1">
      <alignment vertical="center"/>
    </xf>
    <xf numFmtId="166" fontId="9" fillId="0" borderId="3" xfId="0" applyNumberFormat="1" applyFont="1" applyBorder="1" applyAlignment="1">
      <alignment horizontal="right" vertical="center" wrapText="1"/>
    </xf>
    <xf numFmtId="166" fontId="9" fillId="6" borderId="3" xfId="0" applyNumberFormat="1" applyFont="1" applyFill="1" applyBorder="1" applyAlignment="1">
      <alignment horizontal="right" vertical="center" wrapText="1"/>
    </xf>
    <xf numFmtId="166" fontId="9" fillId="0" borderId="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7" fontId="9" fillId="0" borderId="3" xfId="0" applyNumberFormat="1" applyFont="1" applyBorder="1" applyAlignment="1">
      <alignment horizontal="righ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center" wrapText="1"/>
    </xf>
    <xf numFmtId="164" fontId="4" fillId="0" borderId="0" xfId="3" applyNumberFormat="1" applyFont="1" applyAlignment="1">
      <alignment vertical="center"/>
    </xf>
    <xf numFmtId="167" fontId="9" fillId="6" borderId="8" xfId="0" applyNumberFormat="1" applyFont="1" applyFill="1" applyBorder="1" applyAlignment="1">
      <alignment horizontal="right" vertical="center" wrapText="1"/>
    </xf>
    <xf numFmtId="167" fontId="9" fillId="0" borderId="8" xfId="0" applyNumberFormat="1" applyFont="1" applyBorder="1" applyAlignment="1">
      <alignment horizontal="right" vertical="center" wrapText="1"/>
    </xf>
    <xf numFmtId="3" fontId="9" fillId="6" borderId="5" xfId="0" applyNumberFormat="1" applyFont="1" applyFill="1" applyBorder="1" applyAlignment="1">
      <alignment horizontal="right" vertical="center" wrapText="1"/>
    </xf>
    <xf numFmtId="3" fontId="9" fillId="6" borderId="3" xfId="0" applyNumberFormat="1" applyFont="1" applyFill="1" applyBorder="1" applyAlignment="1">
      <alignment horizontal="right" vertical="center" wrapText="1"/>
    </xf>
    <xf numFmtId="3" fontId="9" fillId="5" borderId="6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168" fontId="9" fillId="0" borderId="3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vertical="center"/>
    </xf>
    <xf numFmtId="0" fontId="15" fillId="0" borderId="0" xfId="0" applyFont="1" applyBorder="1" applyAlignment="1">
      <alignment horizontal="left" vertical="top" wrapText="1"/>
    </xf>
    <xf numFmtId="166" fontId="9" fillId="0" borderId="3" xfId="0" applyNumberFormat="1" applyFont="1" applyFill="1" applyBorder="1" applyAlignment="1">
      <alignment horizontal="right" vertical="center" wrapText="1"/>
    </xf>
    <xf numFmtId="164" fontId="4" fillId="0" borderId="9" xfId="0" applyNumberFormat="1" applyFont="1" applyBorder="1" applyAlignment="1">
      <alignment vertical="center"/>
    </xf>
    <xf numFmtId="3" fontId="9" fillId="0" borderId="8" xfId="0" applyNumberFormat="1" applyFont="1" applyFill="1" applyBorder="1" applyAlignment="1">
      <alignment horizontal="right" vertical="center" wrapText="1"/>
    </xf>
    <xf numFmtId="167" fontId="9" fillId="0" borderId="5" xfId="0" applyNumberFormat="1" applyFont="1" applyFill="1" applyBorder="1" applyAlignment="1">
      <alignment horizontal="right" vertical="center" wrapText="1"/>
    </xf>
    <xf numFmtId="167" fontId="9" fillId="0" borderId="8" xfId="0" applyNumberFormat="1" applyFont="1" applyFill="1" applyBorder="1" applyAlignment="1">
      <alignment horizontal="right" vertical="center" wrapText="1"/>
    </xf>
    <xf numFmtId="167" fontId="9" fillId="0" borderId="3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68" fontId="9" fillId="0" borderId="3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center" wrapText="1"/>
    </xf>
    <xf numFmtId="164" fontId="4" fillId="0" borderId="9" xfId="0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left" vertical="center"/>
    </xf>
    <xf numFmtId="3" fontId="9" fillId="0" borderId="6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3" fontId="9" fillId="8" borderId="5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7" fillId="5" borderId="7" xfId="0" applyFont="1" applyFill="1" applyBorder="1" applyAlignment="1">
      <alignment horizontal="left" vertical="center" wrapText="1"/>
    </xf>
    <xf numFmtId="167" fontId="9" fillId="8" borderId="8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171" fontId="4" fillId="0" borderId="0" xfId="4" applyNumberFormat="1" applyFont="1" applyAlignment="1">
      <alignment vertical="center"/>
    </xf>
    <xf numFmtId="0" fontId="7" fillId="5" borderId="4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3" fontId="9" fillId="0" borderId="3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3" xfId="0" applyFont="1" applyBorder="1" applyAlignment="1">
      <alignment horizontal="left" vertical="center" wrapText="1"/>
    </xf>
    <xf numFmtId="9" fontId="0" fillId="8" borderId="0" xfId="0" applyNumberFormat="1" applyFill="1" applyAlignment="1">
      <alignment vertical="center"/>
    </xf>
    <xf numFmtId="0" fontId="13" fillId="8" borderId="0" xfId="0" applyFont="1" applyFill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0" fontId="17" fillId="4" borderId="18" xfId="5" applyFont="1" applyFill="1" applyBorder="1" applyAlignment="1">
      <alignment horizontal="center" vertical="center"/>
    </xf>
    <xf numFmtId="172" fontId="17" fillId="4" borderId="20" xfId="5" applyNumberFormat="1" applyFont="1" applyFill="1" applyBorder="1" applyAlignment="1">
      <alignment horizontal="center" vertical="center" wrapText="1"/>
    </xf>
    <xf numFmtId="172" fontId="17" fillId="4" borderId="21" xfId="5" applyNumberFormat="1" applyFont="1" applyFill="1" applyBorder="1" applyAlignment="1">
      <alignment horizontal="center" vertical="center" wrapText="1"/>
    </xf>
    <xf numFmtId="172" fontId="17" fillId="4" borderId="22" xfId="5" applyNumberFormat="1" applyFont="1" applyFill="1" applyBorder="1" applyAlignment="1">
      <alignment horizontal="center" vertical="center" wrapText="1"/>
    </xf>
    <xf numFmtId="172" fontId="17" fillId="4" borderId="23" xfId="5" applyNumberFormat="1" applyFont="1" applyFill="1" applyBorder="1" applyAlignment="1">
      <alignment horizontal="center" vertical="center" wrapText="1"/>
    </xf>
    <xf numFmtId="165" fontId="0" fillId="0" borderId="26" xfId="5" applyNumberFormat="1" applyFont="1" applyFill="1" applyBorder="1" applyAlignment="1">
      <alignment horizontal="center"/>
    </xf>
    <xf numFmtId="0" fontId="0" fillId="8" borderId="22" xfId="5" applyFont="1" applyFill="1" applyBorder="1" applyAlignment="1">
      <alignment horizontal="center"/>
    </xf>
    <xf numFmtId="165" fontId="17" fillId="10" borderId="18" xfId="5" applyNumberFormat="1" applyFont="1" applyFill="1" applyBorder="1" applyAlignment="1">
      <alignment horizontal="center"/>
    </xf>
    <xf numFmtId="0" fontId="1" fillId="0" borderId="0" xfId="0" applyFont="1"/>
    <xf numFmtId="0" fontId="24" fillId="0" borderId="0" xfId="0" applyFont="1"/>
    <xf numFmtId="165" fontId="0" fillId="10" borderId="16" xfId="5" applyNumberFormat="1" applyFont="1" applyFill="1" applyBorder="1" applyAlignment="1">
      <alignment horizontal="center"/>
    </xf>
    <xf numFmtId="165" fontId="0" fillId="10" borderId="17" xfId="5" applyNumberFormat="1" applyFont="1" applyFill="1" applyBorder="1" applyAlignment="1">
      <alignment horizontal="center"/>
    </xf>
    <xf numFmtId="165" fontId="0" fillId="10" borderId="19" xfId="5" applyNumberFormat="1" applyFont="1" applyFill="1" applyBorder="1" applyAlignment="1">
      <alignment horizontal="center"/>
    </xf>
    <xf numFmtId="165" fontId="0" fillId="10" borderId="18" xfId="5" applyNumberFormat="1" applyFont="1" applyFill="1" applyBorder="1" applyAlignment="1">
      <alignment horizontal="center"/>
    </xf>
    <xf numFmtId="165" fontId="0" fillId="8" borderId="24" xfId="5" applyNumberFormat="1" applyFont="1" applyFill="1" applyBorder="1" applyAlignment="1">
      <alignment horizontal="center"/>
    </xf>
    <xf numFmtId="165" fontId="0" fillId="8" borderId="0" xfId="5" applyNumberFormat="1" applyFont="1" applyFill="1" applyBorder="1" applyAlignment="1">
      <alignment horizontal="center"/>
    </xf>
    <xf numFmtId="165" fontId="0" fillId="8" borderId="25" xfId="5" applyNumberFormat="1" applyFont="1" applyFill="1" applyBorder="1" applyAlignment="1">
      <alignment horizontal="center"/>
    </xf>
    <xf numFmtId="165" fontId="0" fillId="8" borderId="26" xfId="5" applyNumberFormat="1" applyFont="1" applyFill="1" applyBorder="1" applyAlignment="1">
      <alignment horizontal="center"/>
    </xf>
    <xf numFmtId="165" fontId="0" fillId="8" borderId="20" xfId="5" applyNumberFormat="1" applyFont="1" applyFill="1" applyBorder="1" applyAlignment="1">
      <alignment horizontal="center"/>
    </xf>
    <xf numFmtId="165" fontId="0" fillId="8" borderId="21" xfId="5" applyNumberFormat="1" applyFont="1" applyFill="1" applyBorder="1" applyAlignment="1">
      <alignment horizontal="center"/>
    </xf>
    <xf numFmtId="165" fontId="0" fillId="8" borderId="23" xfId="5" applyNumberFormat="1" applyFont="1" applyFill="1" applyBorder="1" applyAlignment="1">
      <alignment horizontal="center"/>
    </xf>
    <xf numFmtId="165" fontId="0" fillId="8" borderId="22" xfId="5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3" fontId="9" fillId="0" borderId="6" xfId="0" applyNumberFormat="1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8" borderId="3" xfId="0" applyNumberFormat="1" applyFont="1" applyFill="1" applyBorder="1" applyAlignment="1">
      <alignment horizontal="right" vertical="center" wrapText="1"/>
    </xf>
    <xf numFmtId="164" fontId="4" fillId="8" borderId="0" xfId="0" applyNumberFormat="1" applyFont="1" applyFill="1" applyAlignment="1">
      <alignment vertical="center"/>
    </xf>
    <xf numFmtId="170" fontId="9" fillId="0" borderId="0" xfId="4" applyNumberFormat="1" applyFont="1" applyFill="1" applyBorder="1" applyAlignment="1">
      <alignment horizontal="right" vertical="center" wrapText="1"/>
    </xf>
    <xf numFmtId="170" fontId="9" fillId="0" borderId="3" xfId="4" applyNumberFormat="1" applyFont="1" applyFill="1" applyBorder="1" applyAlignment="1">
      <alignment horizontal="right" vertical="center" wrapText="1"/>
    </xf>
    <xf numFmtId="167" fontId="9" fillId="6" borderId="3" xfId="0" applyNumberFormat="1" applyFont="1" applyFill="1" applyBorder="1" applyAlignment="1">
      <alignment horizontal="right" vertical="center" wrapText="1"/>
    </xf>
    <xf numFmtId="164" fontId="0" fillId="8" borderId="0" xfId="0" applyNumberFormat="1" applyFill="1" applyAlignment="1">
      <alignment vertical="center"/>
    </xf>
    <xf numFmtId="3" fontId="0" fillId="8" borderId="0" xfId="0" applyNumberFormat="1" applyFill="1" applyAlignment="1">
      <alignment vertical="center"/>
    </xf>
    <xf numFmtId="3" fontId="9" fillId="8" borderId="0" xfId="0" applyNumberFormat="1" applyFont="1" applyFill="1" applyBorder="1" applyAlignment="1">
      <alignment horizontal="right" vertical="center"/>
    </xf>
    <xf numFmtId="3" fontId="0" fillId="8" borderId="0" xfId="0" applyNumberFormat="1" applyFill="1" applyBorder="1" applyAlignment="1">
      <alignment vertical="center"/>
    </xf>
    <xf numFmtId="164" fontId="0" fillId="8" borderId="0" xfId="0" applyNumberFormat="1" applyFill="1" applyBorder="1" applyAlignment="1">
      <alignment horizontal="left" vertical="center"/>
    </xf>
    <xf numFmtId="0" fontId="4" fillId="8" borderId="0" xfId="0" applyFont="1" applyFill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9" borderId="3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9" fillId="6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3" fontId="9" fillId="8" borderId="0" xfId="0" applyNumberFormat="1" applyFont="1" applyFill="1" applyBorder="1" applyAlignment="1">
      <alignment horizontal="right" vertical="center" wrapText="1"/>
    </xf>
    <xf numFmtId="0" fontId="6" fillId="9" borderId="3" xfId="0" applyFont="1" applyFill="1" applyBorder="1" applyAlignment="1">
      <alignment vertical="center" wrapText="1"/>
    </xf>
    <xf numFmtId="0" fontId="10" fillId="0" borderId="0" xfId="0" applyFont="1" applyAlignment="1">
      <alignment vertical="top" wrapText="1"/>
    </xf>
    <xf numFmtId="167" fontId="9" fillId="8" borderId="5" xfId="0" applyNumberFormat="1" applyFont="1" applyFill="1" applyBorder="1" applyAlignment="1">
      <alignment horizontal="right" vertical="center" wrapText="1"/>
    </xf>
    <xf numFmtId="165" fontId="9" fillId="6" borderId="3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Border="1" applyAlignment="1">
      <alignment horizontal="right" vertical="center" wrapText="1"/>
    </xf>
    <xf numFmtId="1" fontId="9" fillId="0" borderId="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7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6" fontId="15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vertical="center" wrapText="1"/>
    </xf>
    <xf numFmtId="0" fontId="10" fillId="8" borderId="0" xfId="0" applyFont="1" applyFill="1" applyAlignment="1">
      <alignment vertical="top" wrapText="1"/>
    </xf>
    <xf numFmtId="0" fontId="25" fillId="8" borderId="0" xfId="0" applyFont="1" applyFill="1" applyAlignment="1">
      <alignment vertical="center"/>
    </xf>
    <xf numFmtId="0" fontId="0" fillId="8" borderId="0" xfId="0" applyFill="1" applyBorder="1" applyAlignment="1">
      <alignment vertical="center"/>
    </xf>
    <xf numFmtId="0" fontId="9" fillId="6" borderId="6" xfId="0" applyFont="1" applyFill="1" applyBorder="1" applyAlignment="1">
      <alignment horizontal="right" vertical="center" wrapText="1"/>
    </xf>
    <xf numFmtId="1" fontId="9" fillId="0" borderId="6" xfId="0" applyNumberFormat="1" applyFont="1" applyBorder="1" applyAlignment="1">
      <alignment horizontal="right" vertical="center" wrapText="1"/>
    </xf>
    <xf numFmtId="0" fontId="13" fillId="8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 wrapText="1"/>
    </xf>
    <xf numFmtId="1" fontId="9" fillId="8" borderId="0" xfId="0" applyNumberFormat="1" applyFont="1" applyFill="1" applyBorder="1" applyAlignment="1">
      <alignment horizontal="right" vertical="center" wrapText="1"/>
    </xf>
    <xf numFmtId="0" fontId="9" fillId="6" borderId="27" xfId="0" applyFont="1" applyFill="1" applyBorder="1" applyAlignment="1">
      <alignment horizontal="right" vertical="center" wrapText="1"/>
    </xf>
    <xf numFmtId="1" fontId="9" fillId="0" borderId="27" xfId="0" applyNumberFormat="1" applyFont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2" fontId="7" fillId="8" borderId="3" xfId="0" applyNumberFormat="1" applyFont="1" applyFill="1" applyBorder="1" applyAlignment="1"/>
    <xf numFmtId="0" fontId="7" fillId="8" borderId="3" xfId="0" applyFont="1" applyFill="1" applyBorder="1"/>
    <xf numFmtId="0" fontId="7" fillId="5" borderId="12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wrapText="1"/>
    </xf>
    <xf numFmtId="0" fontId="7" fillId="0" borderId="27" xfId="0" applyFont="1" applyBorder="1" applyAlignment="1">
      <alignment horizontal="left" vertical="center" wrapText="1" indent="1"/>
    </xf>
    <xf numFmtId="0" fontId="6" fillId="11" borderId="3" xfId="0" applyFont="1" applyFill="1" applyBorder="1" applyAlignment="1">
      <alignment vertical="center" wrapText="1"/>
    </xf>
    <xf numFmtId="0" fontId="6" fillId="11" borderId="3" xfId="0" applyFont="1" applyFill="1" applyBorder="1" applyAlignment="1">
      <alignment horizontal="left" vertical="center"/>
    </xf>
    <xf numFmtId="0" fontId="10" fillId="0" borderId="0" xfId="0" applyFont="1" applyAlignment="1">
      <alignment vertical="top" wrapText="1"/>
    </xf>
    <xf numFmtId="0" fontId="7" fillId="8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top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0" fontId="7" fillId="8" borderId="6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7" fillId="0" borderId="15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9" fillId="5" borderId="12" xfId="0" applyNumberFormat="1" applyFont="1" applyFill="1" applyBorder="1" applyAlignment="1">
      <alignment horizontal="right" vertical="center" wrapText="1"/>
    </xf>
    <xf numFmtId="164" fontId="9" fillId="5" borderId="12" xfId="3" applyNumberFormat="1" applyFont="1" applyFill="1" applyBorder="1" applyAlignment="1">
      <alignment horizontal="right" vertical="center" wrapText="1"/>
    </xf>
    <xf numFmtId="166" fontId="9" fillId="0" borderId="4" xfId="0" applyNumberFormat="1" applyFont="1" applyBorder="1" applyAlignment="1">
      <alignment horizontal="right" vertical="center" wrapText="1"/>
    </xf>
    <xf numFmtId="166" fontId="9" fillId="0" borderId="29" xfId="0" applyNumberFormat="1" applyFont="1" applyBorder="1" applyAlignment="1">
      <alignment horizontal="right" vertical="center" wrapText="1"/>
    </xf>
    <xf numFmtId="0" fontId="5" fillId="5" borderId="9" xfId="0" applyFont="1" applyFill="1" applyBorder="1" applyAlignment="1">
      <alignment vertical="center" wrapText="1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21" fillId="0" borderId="9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12" borderId="3" xfId="0" applyFont="1" applyFill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4" fillId="7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8" fontId="9" fillId="6" borderId="3" xfId="0" applyNumberFormat="1" applyFont="1" applyFill="1" applyBorder="1" applyAlignment="1">
      <alignment horizontal="right" vertical="center" wrapText="1"/>
    </xf>
    <xf numFmtId="166" fontId="9" fillId="0" borderId="3" xfId="0" applyNumberFormat="1" applyFont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0" fontId="4" fillId="13" borderId="2" xfId="0" applyFont="1" applyFill="1" applyBorder="1" applyAlignment="1">
      <alignment vertical="center"/>
    </xf>
    <xf numFmtId="164" fontId="4" fillId="13" borderId="2" xfId="0" applyNumberFormat="1" applyFont="1" applyFill="1" applyBorder="1" applyAlignment="1">
      <alignment vertical="center"/>
    </xf>
    <xf numFmtId="164" fontId="4" fillId="13" borderId="30" xfId="0" applyNumberFormat="1" applyFont="1" applyFill="1" applyBorder="1" applyAlignment="1">
      <alignment vertical="center"/>
    </xf>
    <xf numFmtId="171" fontId="8" fillId="9" borderId="3" xfId="4" applyNumberFormat="1" applyFont="1" applyFill="1" applyBorder="1" applyAlignment="1">
      <alignment horizontal="right" vertical="center" wrapText="1"/>
    </xf>
    <xf numFmtId="164" fontId="3" fillId="2" borderId="30" xfId="0" applyNumberFormat="1" applyFont="1" applyFill="1" applyBorder="1" applyAlignment="1">
      <alignment vertical="center"/>
    </xf>
    <xf numFmtId="0" fontId="7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5" borderId="12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2" fontId="7" fillId="8" borderId="3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7" fillId="8" borderId="0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67" fontId="9" fillId="0" borderId="0" xfId="0" applyNumberFormat="1" applyFont="1" applyFill="1" applyBorder="1" applyAlignment="1">
      <alignment horizontal="right" vertical="center" wrapText="1"/>
    </xf>
    <xf numFmtId="167" fontId="9" fillId="5" borderId="3" xfId="0" applyNumberFormat="1" applyFont="1" applyFill="1" applyBorder="1" applyAlignment="1">
      <alignment vertical="center" wrapText="1"/>
    </xf>
    <xf numFmtId="167" fontId="9" fillId="5" borderId="5" xfId="0" applyNumberFormat="1" applyFont="1" applyFill="1" applyBorder="1" applyAlignment="1">
      <alignment vertical="center" wrapText="1"/>
    </xf>
    <xf numFmtId="0" fontId="7" fillId="8" borderId="3" xfId="0" applyFont="1" applyFill="1" applyBorder="1" applyAlignment="1">
      <alignment horizontal="left" vertical="center" wrapText="1" indent="1"/>
    </xf>
    <xf numFmtId="0" fontId="19" fillId="8" borderId="0" xfId="0" applyFont="1" applyFill="1" applyAlignment="1">
      <alignment vertical="top"/>
    </xf>
    <xf numFmtId="0" fontId="19" fillId="8" borderId="0" xfId="0" applyFont="1" applyFill="1" applyBorder="1" applyAlignment="1">
      <alignment vertical="top"/>
    </xf>
    <xf numFmtId="0" fontId="9" fillId="0" borderId="3" xfId="0" applyFont="1" applyFill="1" applyBorder="1" applyAlignment="1">
      <alignment horizontal="right" vertical="center" wrapText="1"/>
    </xf>
    <xf numFmtId="1" fontId="9" fillId="0" borderId="3" xfId="0" applyNumberFormat="1" applyFont="1" applyFill="1" applyBorder="1" applyAlignment="1">
      <alignment horizontal="right" vertical="center" wrapText="1"/>
    </xf>
    <xf numFmtId="170" fontId="9" fillId="5" borderId="3" xfId="4" applyNumberFormat="1" applyFont="1" applyFill="1" applyBorder="1" applyAlignment="1">
      <alignment horizontal="right" vertical="center" wrapText="1"/>
    </xf>
    <xf numFmtId="170" fontId="9" fillId="5" borderId="5" xfId="4" applyNumberFormat="1" applyFont="1" applyFill="1" applyBorder="1" applyAlignment="1">
      <alignment horizontal="right" vertical="center" wrapText="1"/>
    </xf>
    <xf numFmtId="167" fontId="9" fillId="5" borderId="3" xfId="0" applyNumberFormat="1" applyFont="1" applyFill="1" applyBorder="1" applyAlignment="1">
      <alignment horizontal="right" vertical="center" wrapText="1"/>
    </xf>
    <xf numFmtId="167" fontId="9" fillId="5" borderId="5" xfId="0" applyNumberFormat="1" applyFont="1" applyFill="1" applyBorder="1" applyAlignment="1">
      <alignment horizontal="right" vertical="center" wrapText="1"/>
    </xf>
    <xf numFmtId="3" fontId="8" fillId="12" borderId="3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indent="1"/>
    </xf>
    <xf numFmtId="0" fontId="6" fillId="9" borderId="3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/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vertical="center"/>
    </xf>
    <xf numFmtId="3" fontId="8" fillId="12" borderId="5" xfId="0" applyNumberFormat="1" applyFont="1" applyFill="1" applyBorder="1" applyAlignment="1">
      <alignment horizontal="right" vertical="center" wrapText="1"/>
    </xf>
    <xf numFmtId="0" fontId="6" fillId="12" borderId="4" xfId="0" applyFont="1" applyFill="1" applyBorder="1" applyAlignment="1">
      <alignment horizontal="left" vertical="center" wrapText="1"/>
    </xf>
    <xf numFmtId="0" fontId="6" fillId="12" borderId="3" xfId="0" applyFont="1" applyFill="1" applyBorder="1" applyAlignment="1">
      <alignment vertical="top"/>
    </xf>
    <xf numFmtId="0" fontId="6" fillId="0" borderId="3" xfId="0" applyFont="1" applyFill="1" applyBorder="1" applyAlignment="1">
      <alignment vertical="center"/>
    </xf>
    <xf numFmtId="0" fontId="31" fillId="13" borderId="28" xfId="0" applyFont="1" applyFill="1" applyBorder="1"/>
    <xf numFmtId="0" fontId="7" fillId="0" borderId="0" xfId="0" applyFont="1" applyBorder="1" applyAlignment="1">
      <alignment vertical="center"/>
    </xf>
    <xf numFmtId="0" fontId="7" fillId="0" borderId="3" xfId="0" applyFont="1" applyFill="1" applyBorder="1" applyAlignment="1">
      <alignment horizontal="justify" vertical="center" wrapText="1"/>
    </xf>
    <xf numFmtId="3" fontId="9" fillId="0" borderId="3" xfId="0" applyNumberFormat="1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3" fontId="9" fillId="0" borderId="3" xfId="0" applyNumberFormat="1" applyFont="1" applyBorder="1" applyAlignment="1">
      <alignment vertical="center"/>
    </xf>
    <xf numFmtId="0" fontId="6" fillId="0" borderId="31" xfId="0" applyFont="1" applyBorder="1" applyAlignment="1">
      <alignment horizontal="center" vertical="center" wrapText="1"/>
    </xf>
    <xf numFmtId="0" fontId="6" fillId="14" borderId="0" xfId="0" applyFont="1" applyFill="1" applyBorder="1" applyAlignment="1">
      <alignment vertical="center"/>
    </xf>
    <xf numFmtId="0" fontId="6" fillId="14" borderId="0" xfId="0" applyFont="1" applyFill="1" applyAlignment="1">
      <alignment vertical="center"/>
    </xf>
    <xf numFmtId="0" fontId="6" fillId="14" borderId="3" xfId="0" applyFont="1" applyFill="1" applyBorder="1" applyAlignment="1">
      <alignment vertical="center"/>
    </xf>
    <xf numFmtId="0" fontId="6" fillId="14" borderId="3" xfId="0" applyFont="1" applyFill="1" applyBorder="1" applyAlignment="1">
      <alignment vertical="center" wrapText="1"/>
    </xf>
    <xf numFmtId="166" fontId="8" fillId="14" borderId="3" xfId="0" applyNumberFormat="1" applyFont="1" applyFill="1" applyBorder="1" applyAlignment="1">
      <alignment horizontal="right" vertical="center" wrapText="1"/>
    </xf>
    <xf numFmtId="0" fontId="6" fillId="14" borderId="3" xfId="0" applyFont="1" applyFill="1" applyBorder="1" applyAlignment="1">
      <alignment horizontal="justify" vertical="center" wrapText="1"/>
    </xf>
    <xf numFmtId="0" fontId="6" fillId="14" borderId="4" xfId="0" applyFont="1" applyFill="1" applyBorder="1" applyAlignment="1">
      <alignment horizontal="justify" vertical="center" wrapText="1"/>
    </xf>
    <xf numFmtId="167" fontId="8" fillId="14" borderId="3" xfId="0" applyNumberFormat="1" applyFont="1" applyFill="1" applyBorder="1" applyAlignment="1">
      <alignment horizontal="right" vertical="center" wrapText="1"/>
    </xf>
    <xf numFmtId="0" fontId="7" fillId="14" borderId="3" xfId="0" applyFont="1" applyFill="1" applyBorder="1" applyAlignment="1">
      <alignment horizontal="left" vertical="center" wrapText="1"/>
    </xf>
    <xf numFmtId="0" fontId="7" fillId="14" borderId="7" xfId="0" applyFont="1" applyFill="1" applyBorder="1" applyAlignment="1">
      <alignment horizontal="justify" vertical="center" wrapText="1"/>
    </xf>
    <xf numFmtId="167" fontId="9" fillId="14" borderId="3" xfId="0" applyNumberFormat="1" applyFont="1" applyFill="1" applyBorder="1" applyAlignment="1">
      <alignment horizontal="right" vertical="center" wrapText="1"/>
    </xf>
    <xf numFmtId="0" fontId="8" fillId="14" borderId="3" xfId="2" applyNumberFormat="1" applyFont="1" applyFill="1" applyBorder="1" applyAlignment="1" applyProtection="1">
      <alignment vertical="center" wrapText="1"/>
      <protection locked="0"/>
    </xf>
    <xf numFmtId="3" fontId="8" fillId="14" borderId="3" xfId="0" applyNumberFormat="1" applyFont="1" applyFill="1" applyBorder="1" applyAlignment="1">
      <alignment vertical="center"/>
    </xf>
    <xf numFmtId="0" fontId="6" fillId="14" borderId="3" xfId="2" applyNumberFormat="1" applyFont="1" applyFill="1" applyBorder="1" applyAlignment="1" applyProtection="1">
      <alignment vertical="center" wrapText="1"/>
      <protection locked="0"/>
    </xf>
    <xf numFmtId="3" fontId="8" fillId="14" borderId="5" xfId="0" applyNumberFormat="1" applyFont="1" applyFill="1" applyBorder="1" applyAlignment="1">
      <alignment horizontal="right" vertical="center" wrapText="1"/>
    </xf>
    <xf numFmtId="0" fontId="6" fillId="15" borderId="6" xfId="0" applyFont="1" applyFill="1" applyBorder="1" applyAlignment="1">
      <alignment horizontal="left" vertical="center" wrapText="1"/>
    </xf>
    <xf numFmtId="0" fontId="6" fillId="15" borderId="3" xfId="2" applyNumberFormat="1" applyFont="1" applyFill="1" applyBorder="1" applyAlignment="1" applyProtection="1">
      <alignment vertical="center" wrapText="1"/>
      <protection locked="0"/>
    </xf>
    <xf numFmtId="3" fontId="8" fillId="15" borderId="5" xfId="0" applyNumberFormat="1" applyFont="1" applyFill="1" applyBorder="1" applyAlignment="1">
      <alignment horizontal="right" vertical="center" wrapText="1"/>
    </xf>
    <xf numFmtId="0" fontId="28" fillId="16" borderId="3" xfId="0" applyFont="1" applyFill="1" applyBorder="1" applyAlignment="1">
      <alignment horizontal="left" vertical="center"/>
    </xf>
    <xf numFmtId="0" fontId="29" fillId="17" borderId="3" xfId="0" applyFont="1" applyFill="1" applyBorder="1" applyAlignment="1">
      <alignment vertical="center"/>
    </xf>
    <xf numFmtId="0" fontId="6" fillId="19" borderId="6" xfId="0" applyFont="1" applyFill="1" applyBorder="1" applyAlignment="1">
      <alignment horizontal="left" vertical="center" wrapText="1"/>
    </xf>
    <xf numFmtId="0" fontId="6" fillId="19" borderId="3" xfId="2" applyNumberFormat="1" applyFont="1" applyFill="1" applyBorder="1" applyAlignment="1" applyProtection="1">
      <alignment vertical="center" wrapText="1"/>
      <protection locked="0"/>
    </xf>
    <xf numFmtId="3" fontId="8" fillId="19" borderId="5" xfId="0" applyNumberFormat="1" applyFont="1" applyFill="1" applyBorder="1" applyAlignment="1">
      <alignment horizontal="right" vertical="center" wrapText="1"/>
    </xf>
    <xf numFmtId="0" fontId="6" fillId="16" borderId="3" xfId="0" applyFont="1" applyFill="1" applyBorder="1" applyAlignment="1">
      <alignment vertical="center"/>
    </xf>
    <xf numFmtId="0" fontId="6" fillId="16" borderId="4" xfId="0" applyFont="1" applyFill="1" applyBorder="1" applyAlignment="1">
      <alignment vertical="center" wrapText="1"/>
    </xf>
    <xf numFmtId="0" fontId="6" fillId="16" borderId="3" xfId="0" applyFont="1" applyFill="1" applyBorder="1" applyAlignment="1">
      <alignment horizontal="justify" vertical="center" wrapText="1"/>
    </xf>
    <xf numFmtId="0" fontId="6" fillId="16" borderId="4" xfId="0" applyFont="1" applyFill="1" applyBorder="1" applyAlignment="1">
      <alignment horizontal="left" vertical="center" wrapText="1"/>
    </xf>
    <xf numFmtId="0" fontId="6" fillId="17" borderId="3" xfId="0" applyFont="1" applyFill="1" applyBorder="1" applyAlignment="1">
      <alignment vertical="center" wrapText="1"/>
    </xf>
    <xf numFmtId="0" fontId="6" fillId="18" borderId="3" xfId="0" applyFont="1" applyFill="1" applyBorder="1" applyAlignment="1">
      <alignment horizontal="justify" vertical="center" wrapText="1"/>
    </xf>
    <xf numFmtId="0" fontId="6" fillId="18" borderId="3" xfId="0" applyFont="1" applyFill="1" applyBorder="1" applyAlignment="1">
      <alignment vertical="center" wrapText="1"/>
    </xf>
    <xf numFmtId="167" fontId="8" fillId="18" borderId="8" xfId="0" applyNumberFormat="1" applyFont="1" applyFill="1" applyBorder="1" applyAlignment="1">
      <alignment horizontal="right" vertical="center" wrapText="1"/>
    </xf>
    <xf numFmtId="167" fontId="8" fillId="18" borderId="3" xfId="0" applyNumberFormat="1" applyFont="1" applyFill="1" applyBorder="1" applyAlignment="1">
      <alignment horizontal="right" vertical="center" wrapText="1"/>
    </xf>
    <xf numFmtId="0" fontId="6" fillId="12" borderId="3" xfId="0" applyFont="1" applyFill="1" applyBorder="1" applyAlignment="1">
      <alignment horizontal="justify" vertical="center" wrapText="1"/>
    </xf>
    <xf numFmtId="167" fontId="8" fillId="12" borderId="5" xfId="0" applyNumberFormat="1" applyFont="1" applyFill="1" applyBorder="1" applyAlignment="1">
      <alignment horizontal="right" vertical="center" wrapText="1"/>
    </xf>
    <xf numFmtId="167" fontId="8" fillId="12" borderId="3" xfId="0" applyNumberFormat="1" applyFont="1" applyFill="1" applyBorder="1" applyAlignment="1">
      <alignment horizontal="right" vertical="center" wrapText="1"/>
    </xf>
    <xf numFmtId="166" fontId="8" fillId="12" borderId="3" xfId="0" applyNumberFormat="1" applyFont="1" applyFill="1" applyBorder="1" applyAlignment="1">
      <alignment horizontal="right" vertical="center" wrapText="1"/>
    </xf>
    <xf numFmtId="0" fontId="6" fillId="12" borderId="3" xfId="0" applyFont="1" applyFill="1" applyBorder="1" applyAlignment="1">
      <alignment horizontal="left" vertical="center" wrapText="1"/>
    </xf>
    <xf numFmtId="0" fontId="12" fillId="20" borderId="4" xfId="0" applyFont="1" applyFill="1" applyBorder="1" applyAlignment="1">
      <alignment vertical="center"/>
    </xf>
    <xf numFmtId="0" fontId="6" fillId="20" borderId="3" xfId="0" applyFont="1" applyFill="1" applyBorder="1"/>
    <xf numFmtId="0" fontId="6" fillId="20" borderId="6" xfId="0" applyFont="1" applyFill="1" applyBorder="1" applyAlignment="1">
      <alignment vertical="center" wrapText="1"/>
    </xf>
    <xf numFmtId="3" fontId="8" fillId="21" borderId="8" xfId="0" applyNumberFormat="1" applyFont="1" applyFill="1" applyBorder="1" applyAlignment="1">
      <alignment horizontal="right" vertical="center" wrapText="1"/>
    </xf>
    <xf numFmtId="3" fontId="8" fillId="20" borderId="8" xfId="0" applyNumberFormat="1" applyFont="1" applyFill="1" applyBorder="1" applyAlignment="1">
      <alignment horizontal="right" vertical="center" wrapText="1"/>
    </xf>
    <xf numFmtId="3" fontId="8" fillId="20" borderId="4" xfId="0" applyNumberFormat="1" applyFont="1" applyFill="1" applyBorder="1" applyAlignment="1">
      <alignment horizontal="right" vertical="center" wrapText="1"/>
    </xf>
    <xf numFmtId="3" fontId="8" fillId="20" borderId="3" xfId="0" applyNumberFormat="1" applyFont="1" applyFill="1" applyBorder="1" applyAlignment="1">
      <alignment horizontal="right" vertical="center" wrapText="1"/>
    </xf>
    <xf numFmtId="2" fontId="6" fillId="20" borderId="3" xfId="0" applyNumberFormat="1" applyFont="1" applyFill="1" applyBorder="1" applyAlignment="1"/>
    <xf numFmtId="2" fontId="6" fillId="20" borderId="3" xfId="0" applyNumberFormat="1" applyFont="1" applyFill="1" applyBorder="1" applyAlignment="1">
      <alignment wrapText="1"/>
    </xf>
    <xf numFmtId="3" fontId="8" fillId="20" borderId="5" xfId="0" applyNumberFormat="1" applyFont="1" applyFill="1" applyBorder="1" applyAlignment="1">
      <alignment horizontal="right" vertical="center" wrapText="1"/>
    </xf>
    <xf numFmtId="0" fontId="6" fillId="20" borderId="3" xfId="0" applyFont="1" applyFill="1" applyBorder="1" applyAlignment="1">
      <alignment horizontal="left" vertical="center"/>
    </xf>
    <xf numFmtId="0" fontId="6" fillId="20" borderId="3" xfId="0" applyFont="1" applyFill="1" applyBorder="1" applyAlignment="1">
      <alignment horizontal="left" vertical="center" wrapText="1"/>
    </xf>
    <xf numFmtId="3" fontId="8" fillId="20" borderId="6" xfId="0" applyNumberFormat="1" applyFont="1" applyFill="1" applyBorder="1" applyAlignment="1">
      <alignment horizontal="right" vertical="center" wrapText="1"/>
    </xf>
    <xf numFmtId="0" fontId="12" fillId="20" borderId="3" xfId="0" applyFont="1" applyFill="1" applyBorder="1" applyAlignment="1">
      <alignment vertical="center"/>
    </xf>
    <xf numFmtId="0" fontId="6" fillId="20" borderId="3" xfId="0" applyFont="1" applyFill="1" applyBorder="1" applyAlignment="1">
      <alignment vertical="center"/>
    </xf>
    <xf numFmtId="0" fontId="6" fillId="17" borderId="3" xfId="0" applyFont="1" applyFill="1" applyBorder="1" applyAlignment="1">
      <alignment horizontal="left" vertical="center" wrapText="1"/>
    </xf>
    <xf numFmtId="167" fontId="8" fillId="17" borderId="8" xfId="0" applyNumberFormat="1" applyFont="1" applyFill="1" applyBorder="1" applyAlignment="1">
      <alignment horizontal="right" vertical="center" wrapText="1"/>
    </xf>
    <xf numFmtId="0" fontId="14" fillId="14" borderId="0" xfId="0" applyFont="1" applyFill="1" applyAlignment="1">
      <alignment vertical="center"/>
    </xf>
    <xf numFmtId="0" fontId="6" fillId="14" borderId="4" xfId="0" applyFont="1" applyFill="1" applyBorder="1" applyAlignment="1">
      <alignment vertical="center" wrapText="1"/>
    </xf>
    <xf numFmtId="3" fontId="8" fillId="14" borderId="3" xfId="0" applyNumberFormat="1" applyFont="1" applyFill="1" applyBorder="1" applyAlignment="1">
      <alignment horizontal="right" vertical="center" wrapText="1"/>
    </xf>
    <xf numFmtId="0" fontId="28" fillId="15" borderId="3" xfId="0" applyFont="1" applyFill="1" applyBorder="1" applyAlignment="1">
      <alignment horizontal="left" vertical="center"/>
    </xf>
    <xf numFmtId="0" fontId="29" fillId="18" borderId="3" xfId="0" applyFont="1" applyFill="1" applyBorder="1" applyAlignment="1">
      <alignment vertical="center"/>
    </xf>
    <xf numFmtId="0" fontId="6" fillId="12" borderId="7" xfId="0" applyFont="1" applyFill="1" applyBorder="1" applyAlignment="1">
      <alignment horizontal="left" vertical="center" wrapText="1"/>
    </xf>
    <xf numFmtId="0" fontId="6" fillId="12" borderId="3" xfId="0" applyFont="1" applyFill="1" applyBorder="1" applyAlignment="1">
      <alignment horizontal="left" vertical="center"/>
    </xf>
    <xf numFmtId="166" fontId="8" fillId="12" borderId="3" xfId="0" applyNumberFormat="1" applyFont="1" applyFill="1" applyBorder="1" applyAlignment="1">
      <alignment vertical="center"/>
    </xf>
    <xf numFmtId="166" fontId="8" fillId="14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3" fontId="8" fillId="16" borderId="4" xfId="0" applyNumberFormat="1" applyFont="1" applyFill="1" applyBorder="1" applyAlignment="1">
      <alignment horizontal="right" vertical="center" wrapText="1"/>
    </xf>
    <xf numFmtId="3" fontId="8" fillId="16" borderId="3" xfId="0" applyNumberFormat="1" applyFont="1" applyFill="1" applyBorder="1" applyAlignment="1">
      <alignment horizontal="right" vertical="center" wrapText="1"/>
    </xf>
    <xf numFmtId="0" fontId="8" fillId="16" borderId="4" xfId="0" applyFont="1" applyFill="1" applyBorder="1" applyAlignment="1">
      <alignment horizontal="right" vertical="center"/>
    </xf>
    <xf numFmtId="0" fontId="8" fillId="16" borderId="3" xfId="0" applyFont="1" applyFill="1" applyBorder="1" applyAlignment="1">
      <alignment horizontal="right" vertical="center"/>
    </xf>
    <xf numFmtId="167" fontId="8" fillId="16" borderId="3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 indent="2"/>
    </xf>
    <xf numFmtId="0" fontId="7" fillId="8" borderId="3" xfId="0" applyFont="1" applyFill="1" applyBorder="1" applyAlignment="1">
      <alignment horizontal="left" vertical="center" wrapText="1" indent="2"/>
    </xf>
    <xf numFmtId="0" fontId="6" fillId="19" borderId="3" xfId="0" applyFont="1" applyFill="1" applyBorder="1" applyAlignment="1">
      <alignment vertical="center"/>
    </xf>
    <xf numFmtId="0" fontId="6" fillId="19" borderId="3" xfId="0" applyFont="1" applyFill="1" applyBorder="1" applyAlignment="1">
      <alignment horizontal="left" vertical="center"/>
    </xf>
    <xf numFmtId="166" fontId="8" fillId="19" borderId="3" xfId="0" applyNumberFormat="1" applyFont="1" applyFill="1" applyBorder="1" applyAlignment="1">
      <alignment vertical="center"/>
    </xf>
    <xf numFmtId="0" fontId="7" fillId="11" borderId="3" xfId="0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2"/>
    </xf>
    <xf numFmtId="0" fontId="7" fillId="8" borderId="6" xfId="0" applyFont="1" applyFill="1" applyBorder="1" applyAlignment="1">
      <alignment horizontal="left" vertical="center" wrapText="1" indent="2"/>
    </xf>
    <xf numFmtId="0" fontId="7" fillId="8" borderId="7" xfId="0" applyFont="1" applyFill="1" applyBorder="1" applyAlignment="1">
      <alignment horizontal="left" vertical="center" wrapText="1" indent="2"/>
    </xf>
    <xf numFmtId="0" fontId="7" fillId="0" borderId="15" xfId="0" applyFont="1" applyBorder="1" applyAlignment="1">
      <alignment horizontal="left" vertical="center" wrapText="1" indent="2"/>
    </xf>
    <xf numFmtId="164" fontId="8" fillId="12" borderId="3" xfId="3" applyNumberFormat="1" applyFont="1" applyFill="1" applyBorder="1" applyAlignment="1">
      <alignment horizontal="center" vertical="center"/>
    </xf>
    <xf numFmtId="164" fontId="8" fillId="14" borderId="3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11" borderId="3" xfId="3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164" fontId="9" fillId="0" borderId="3" xfId="3" applyNumberFormat="1" applyFont="1" applyBorder="1" applyAlignment="1">
      <alignment horizontal="center" vertical="center"/>
    </xf>
    <xf numFmtId="164" fontId="8" fillId="20" borderId="3" xfId="3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9" fillId="0" borderId="14" xfId="3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64" fontId="9" fillId="14" borderId="3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164" fontId="8" fillId="18" borderId="3" xfId="3" applyNumberFormat="1" applyFont="1" applyFill="1" applyBorder="1" applyAlignment="1">
      <alignment horizontal="center" vertical="center"/>
    </xf>
    <xf numFmtId="164" fontId="8" fillId="15" borderId="3" xfId="3" applyNumberFormat="1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164" fontId="8" fillId="17" borderId="3" xfId="3" applyNumberFormat="1" applyFont="1" applyFill="1" applyBorder="1" applyAlignment="1">
      <alignment horizontal="center" vertical="center"/>
    </xf>
    <xf numFmtId="164" fontId="8" fillId="19" borderId="3" xfId="3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9" fillId="16" borderId="3" xfId="3" applyNumberFormat="1" applyFont="1" applyFill="1" applyBorder="1" applyAlignment="1">
      <alignment horizontal="center" vertical="center"/>
    </xf>
    <xf numFmtId="164" fontId="8" fillId="9" borderId="3" xfId="3" applyNumberFormat="1" applyFont="1" applyFill="1" applyBorder="1" applyAlignment="1">
      <alignment horizontal="center" vertical="center"/>
    </xf>
    <xf numFmtId="164" fontId="9" fillId="8" borderId="0" xfId="3" applyNumberFormat="1" applyFont="1" applyFill="1" applyBorder="1" applyAlignment="1">
      <alignment horizontal="center" vertical="center"/>
    </xf>
    <xf numFmtId="9" fontId="9" fillId="8" borderId="0" xfId="0" applyNumberFormat="1" applyFont="1" applyFill="1" applyAlignment="1">
      <alignment horizontal="center" vertical="center"/>
    </xf>
    <xf numFmtId="164" fontId="9" fillId="0" borderId="0" xfId="3" applyNumberFormat="1" applyFont="1" applyBorder="1" applyAlignment="1">
      <alignment horizontal="center" vertical="center"/>
    </xf>
    <xf numFmtId="164" fontId="9" fillId="0" borderId="6" xfId="3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33" fillId="0" borderId="6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5" fillId="0" borderId="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14" borderId="3" xfId="0" applyFont="1" applyFill="1" applyBorder="1" applyAlignment="1">
      <alignment horizontal="center" vertical="center" wrapText="1"/>
    </xf>
    <xf numFmtId="0" fontId="33" fillId="5" borderId="8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8" fillId="9" borderId="3" xfId="0" applyFont="1" applyFill="1" applyBorder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9" fillId="8" borderId="0" xfId="0" applyFont="1" applyFill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5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3" fillId="20" borderId="4" xfId="0" applyFont="1" applyFill="1" applyBorder="1" applyAlignment="1">
      <alignment horizontal="center" vertical="center"/>
    </xf>
    <xf numFmtId="0" fontId="33" fillId="20" borderId="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3" fillId="14" borderId="0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6" fillId="17" borderId="3" xfId="0" applyFont="1" applyFill="1" applyBorder="1" applyAlignment="1">
      <alignment horizontal="center" vertical="center"/>
    </xf>
    <xf numFmtId="0" fontId="37" fillId="16" borderId="3" xfId="0" applyFont="1" applyFill="1" applyBorder="1" applyAlignment="1">
      <alignment horizontal="center" vertical="center"/>
    </xf>
    <xf numFmtId="0" fontId="33" fillId="16" borderId="4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top" wrapText="1"/>
    </xf>
    <xf numFmtId="0" fontId="19" fillId="0" borderId="14" xfId="0" applyFont="1" applyBorder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0" fontId="37" fillId="15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6" fillId="18" borderId="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top" wrapText="1"/>
    </xf>
    <xf numFmtId="0" fontId="38" fillId="12" borderId="3" xfId="0" applyFont="1" applyFill="1" applyBorder="1" applyAlignment="1">
      <alignment horizontal="center"/>
    </xf>
    <xf numFmtId="0" fontId="19" fillId="8" borderId="0" xfId="0" applyFont="1" applyFill="1" applyAlignment="1">
      <alignment horizontal="center" vertical="center"/>
    </xf>
    <xf numFmtId="0" fontId="33" fillId="8" borderId="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top" wrapText="1"/>
    </xf>
    <xf numFmtId="0" fontId="33" fillId="14" borderId="0" xfId="0" applyFont="1" applyFill="1" applyAlignment="1">
      <alignment horizontal="center" vertical="center"/>
    </xf>
    <xf numFmtId="0" fontId="19" fillId="13" borderId="2" xfId="0" applyFont="1" applyFill="1" applyBorder="1" applyAlignment="1">
      <alignment horizontal="center" vertical="center" wrapText="1"/>
    </xf>
    <xf numFmtId="3" fontId="9" fillId="12" borderId="3" xfId="0" applyNumberFormat="1" applyFont="1" applyFill="1" applyBorder="1" applyAlignment="1">
      <alignment vertical="center"/>
    </xf>
    <xf numFmtId="0" fontId="14" fillId="14" borderId="3" xfId="0" applyFont="1" applyFill="1" applyBorder="1" applyAlignment="1">
      <alignment vertical="center" wrapText="1"/>
    </xf>
    <xf numFmtId="3" fontId="8" fillId="14" borderId="3" xfId="0" applyNumberFormat="1" applyFont="1" applyFill="1" applyBorder="1" applyAlignment="1">
      <alignment wrapText="1"/>
    </xf>
    <xf numFmtId="0" fontId="5" fillId="12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38" fillId="14" borderId="3" xfId="0" applyFont="1" applyFill="1" applyBorder="1" applyAlignment="1">
      <alignment horizontal="center"/>
    </xf>
    <xf numFmtId="0" fontId="38" fillId="12" borderId="3" xfId="0" applyFont="1" applyFill="1" applyBorder="1" applyAlignment="1">
      <alignment horizontal="center" vertical="center" wrapText="1"/>
    </xf>
    <xf numFmtId="0" fontId="38" fillId="12" borderId="4" xfId="0" applyFont="1" applyFill="1" applyBorder="1" applyAlignment="1">
      <alignment horizontal="center" vertical="center" wrapText="1"/>
    </xf>
    <xf numFmtId="0" fontId="38" fillId="17" borderId="3" xfId="0" applyFont="1" applyFill="1" applyBorder="1" applyAlignment="1">
      <alignment horizontal="center" vertical="center" wrapText="1"/>
    </xf>
    <xf numFmtId="0" fontId="38" fillId="18" borderId="3" xfId="0" applyFont="1" applyFill="1" applyBorder="1" applyAlignment="1">
      <alignment horizontal="center" vertical="center" wrapText="1"/>
    </xf>
    <xf numFmtId="0" fontId="38" fillId="16" borderId="3" xfId="0" applyFont="1" applyFill="1" applyBorder="1" applyAlignment="1">
      <alignment horizontal="center" vertical="center" wrapText="1"/>
    </xf>
    <xf numFmtId="0" fontId="38" fillId="15" borderId="3" xfId="0" applyFont="1" applyFill="1" applyBorder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4" borderId="3" xfId="0" applyFont="1" applyFill="1" applyBorder="1" applyAlignment="1">
      <alignment horizontal="center" vertical="center" wrapText="1"/>
    </xf>
    <xf numFmtId="0" fontId="38" fillId="20" borderId="3" xfId="0" applyFont="1" applyFill="1" applyBorder="1" applyAlignment="1">
      <alignment horizontal="center" vertical="center" wrapText="1"/>
    </xf>
    <xf numFmtId="0" fontId="39" fillId="20" borderId="3" xfId="0" applyFont="1" applyFill="1" applyBorder="1" applyAlignment="1">
      <alignment horizontal="center" vertical="center" wrapText="1"/>
    </xf>
    <xf numFmtId="0" fontId="38" fillId="20" borderId="3" xfId="0" applyFont="1" applyFill="1" applyBorder="1" applyAlignment="1">
      <alignment horizontal="center"/>
    </xf>
    <xf numFmtId="0" fontId="38" fillId="3" borderId="3" xfId="0" applyFont="1" applyFill="1" applyBorder="1" applyAlignment="1">
      <alignment horizontal="center" vertical="center" wrapText="1"/>
    </xf>
    <xf numFmtId="0" fontId="38" fillId="11" borderId="3" xfId="0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vertical="center" wrapText="1"/>
    </xf>
    <xf numFmtId="0" fontId="10" fillId="8" borderId="0" xfId="0" applyFont="1" applyFill="1" applyBorder="1" applyAlignment="1">
      <alignment horizontal="left" vertical="top" wrapText="1"/>
    </xf>
    <xf numFmtId="166" fontId="8" fillId="12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166" fontId="9" fillId="12" borderId="3" xfId="0" applyNumberFormat="1" applyFont="1" applyFill="1" applyBorder="1" applyAlignment="1">
      <alignment horizontal="center" vertical="center"/>
    </xf>
    <xf numFmtId="166" fontId="8" fillId="14" borderId="3" xfId="0" applyNumberFormat="1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7" fontId="8" fillId="0" borderId="0" xfId="0" applyNumberFormat="1" applyFont="1" applyFill="1" applyBorder="1" applyAlignment="1">
      <alignment horizontal="center" vertical="center" wrapText="1"/>
    </xf>
    <xf numFmtId="173" fontId="40" fillId="0" borderId="5" xfId="0" applyNumberFormat="1" applyFont="1" applyFill="1" applyBorder="1" applyAlignment="1">
      <alignment horizontal="right" vertical="center" wrapText="1"/>
    </xf>
    <xf numFmtId="173" fontId="40" fillId="0" borderId="3" xfId="0" applyNumberFormat="1" applyFont="1" applyBorder="1" applyAlignment="1">
      <alignment horizontal="right" vertical="center" wrapText="1"/>
    </xf>
    <xf numFmtId="168" fontId="40" fillId="6" borderId="13" xfId="0" applyNumberFormat="1" applyFont="1" applyFill="1" applyBorder="1" applyAlignment="1">
      <alignment horizontal="right" vertical="center" wrapText="1"/>
    </xf>
    <xf numFmtId="167" fontId="4" fillId="0" borderId="0" xfId="0" applyNumberFormat="1" applyFont="1" applyAlignment="1">
      <alignment vertical="center"/>
    </xf>
    <xf numFmtId="173" fontId="40" fillId="8" borderId="32" xfId="0" applyNumberFormat="1" applyFont="1" applyFill="1" applyBorder="1" applyAlignment="1">
      <alignment horizontal="right" vertical="center" wrapText="1"/>
    </xf>
    <xf numFmtId="173" fontId="40" fillId="0" borderId="33" xfId="0" applyNumberFormat="1" applyFont="1" applyBorder="1" applyAlignment="1">
      <alignment horizontal="right" vertical="center" wrapText="1"/>
    </xf>
    <xf numFmtId="167" fontId="40" fillId="0" borderId="3" xfId="0" applyNumberFormat="1" applyFont="1" applyBorder="1" applyAlignment="1">
      <alignment horizontal="right" vertical="center" wrapText="1"/>
    </xf>
    <xf numFmtId="167" fontId="40" fillId="0" borderId="5" xfId="0" applyNumberFormat="1" applyFont="1" applyBorder="1" applyAlignment="1">
      <alignment horizontal="right" vertical="center" wrapText="1"/>
    </xf>
    <xf numFmtId="167" fontId="41" fillId="8" borderId="5" xfId="0" applyNumberFormat="1" applyFont="1" applyFill="1" applyBorder="1" applyAlignment="1">
      <alignment horizontal="right" vertical="center" wrapText="1"/>
    </xf>
    <xf numFmtId="3" fontId="8" fillId="19" borderId="3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1"/>
    </xf>
    <xf numFmtId="0" fontId="9" fillId="6" borderId="11" xfId="0" applyFont="1" applyFill="1" applyBorder="1" applyAlignment="1">
      <alignment horizontal="right" vertical="center" wrapText="1"/>
    </xf>
    <xf numFmtId="1" fontId="9" fillId="0" borderId="11" xfId="0" applyNumberFormat="1" applyFont="1" applyBorder="1" applyAlignment="1">
      <alignment horizontal="right" vertical="center" wrapText="1"/>
    </xf>
    <xf numFmtId="0" fontId="33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 wrapText="1" indent="1"/>
    </xf>
    <xf numFmtId="0" fontId="33" fillId="0" borderId="35" xfId="0" applyFont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right" vertical="center" wrapText="1"/>
    </xf>
    <xf numFmtId="1" fontId="9" fillId="0" borderId="35" xfId="0" applyNumberFormat="1" applyFont="1" applyBorder="1" applyAlignment="1">
      <alignment horizontal="right" vertical="center" wrapText="1"/>
    </xf>
    <xf numFmtId="0" fontId="9" fillId="6" borderId="36" xfId="0" applyFont="1" applyFill="1" applyBorder="1" applyAlignment="1">
      <alignment horizontal="right" vertical="center" wrapText="1"/>
    </xf>
    <xf numFmtId="1" fontId="9" fillId="0" borderId="36" xfId="0" applyNumberFormat="1" applyFont="1" applyBorder="1" applyAlignment="1">
      <alignment horizontal="right" vertical="center" wrapText="1"/>
    </xf>
    <xf numFmtId="171" fontId="9" fillId="6" borderId="3" xfId="4" applyNumberFormat="1" applyFont="1" applyFill="1" applyBorder="1" applyAlignment="1">
      <alignment horizontal="right" vertical="center" wrapText="1"/>
    </xf>
    <xf numFmtId="171" fontId="9" fillId="0" borderId="6" xfId="4" applyNumberFormat="1" applyFont="1" applyFill="1" applyBorder="1" applyAlignment="1">
      <alignment horizontal="right" vertical="center" wrapText="1"/>
    </xf>
    <xf numFmtId="1" fontId="9" fillId="6" borderId="3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center" wrapText="1" indent="1"/>
    </xf>
    <xf numFmtId="3" fontId="9" fillId="3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 indent="1"/>
    </xf>
    <xf numFmtId="2" fontId="9" fillId="0" borderId="3" xfId="0" applyNumberFormat="1" applyFont="1" applyFill="1" applyBorder="1" applyAlignment="1">
      <alignment horizontal="left" vertical="center" wrapText="1" indent="1"/>
    </xf>
    <xf numFmtId="167" fontId="0" fillId="0" borderId="0" xfId="0" applyNumberFormat="1" applyAlignment="1">
      <alignment vertical="center"/>
    </xf>
    <xf numFmtId="43" fontId="4" fillId="0" borderId="0" xfId="4" applyFont="1" applyAlignment="1">
      <alignment vertical="center"/>
    </xf>
    <xf numFmtId="174" fontId="4" fillId="0" borderId="0" xfId="4" applyNumberFormat="1" applyFont="1" applyAlignment="1">
      <alignment vertical="center"/>
    </xf>
    <xf numFmtId="0" fontId="7" fillId="0" borderId="6" xfId="0" applyFont="1" applyBorder="1" applyAlignment="1">
      <alignment horizontal="left" vertical="center" wrapText="1" indent="4"/>
    </xf>
    <xf numFmtId="0" fontId="6" fillId="8" borderId="4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167" fontId="8" fillId="6" borderId="8" xfId="0" applyNumberFormat="1" applyFont="1" applyFill="1" applyBorder="1" applyAlignment="1">
      <alignment horizontal="right" vertical="center" wrapText="1"/>
    </xf>
    <xf numFmtId="167" fontId="8" fillId="8" borderId="8" xfId="0" applyNumberFormat="1" applyFont="1" applyFill="1" applyBorder="1" applyAlignment="1">
      <alignment horizontal="right" vertical="center" wrapText="1"/>
    </xf>
    <xf numFmtId="167" fontId="8" fillId="0" borderId="6" xfId="0" applyNumberFormat="1" applyFont="1" applyBorder="1" applyAlignment="1">
      <alignment horizontal="right" vertical="center" wrapText="1"/>
    </xf>
    <xf numFmtId="164" fontId="8" fillId="0" borderId="3" xfId="3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2"/>
    </xf>
    <xf numFmtId="0" fontId="4" fillId="0" borderId="3" xfId="0" applyNumberFormat="1" applyFont="1" applyFill="1" applyBorder="1" applyAlignment="1" applyProtection="1">
      <alignment horizontal="left" vertical="center" wrapText="1" indent="2"/>
      <protection locked="0"/>
    </xf>
    <xf numFmtId="3" fontId="15" fillId="0" borderId="14" xfId="0" applyNumberFormat="1" applyFont="1" applyBorder="1" applyAlignment="1">
      <alignment horizontal="left" vertical="top" wrapText="1"/>
    </xf>
    <xf numFmtId="0" fontId="6" fillId="12" borderId="4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9" fontId="4" fillId="8" borderId="0" xfId="0" applyNumberFormat="1" applyFont="1" applyFill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  <xf numFmtId="9" fontId="4" fillId="8" borderId="0" xfId="0" applyNumberFormat="1" applyFont="1" applyFill="1" applyBorder="1" applyAlignment="1">
      <alignment horizontal="center" vertical="center"/>
    </xf>
    <xf numFmtId="0" fontId="6" fillId="9" borderId="7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right" vertical="center" wrapText="1"/>
    </xf>
    <xf numFmtId="0" fontId="6" fillId="8" borderId="0" xfId="0" applyFont="1" applyFill="1" applyBorder="1" applyAlignment="1">
      <alignment horizontal="left" vertical="center" wrapText="1"/>
    </xf>
    <xf numFmtId="0" fontId="38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vertical="center" wrapText="1"/>
    </xf>
    <xf numFmtId="171" fontId="9" fillId="0" borderId="6" xfId="4" applyNumberFormat="1" applyFont="1" applyBorder="1" applyAlignment="1">
      <alignment horizontal="right" vertical="center" wrapText="1"/>
    </xf>
    <xf numFmtId="3" fontId="9" fillId="8" borderId="3" xfId="0" applyNumberFormat="1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173" fontId="40" fillId="0" borderId="11" xfId="0" applyNumberFormat="1" applyFont="1" applyBorder="1" applyAlignment="1">
      <alignment horizontal="right" vertical="center" wrapText="1"/>
    </xf>
    <xf numFmtId="168" fontId="9" fillId="0" borderId="11" xfId="0" applyNumberFormat="1" applyFont="1" applyBorder="1" applyAlignment="1">
      <alignment horizontal="right" vertical="center" wrapText="1"/>
    </xf>
    <xf numFmtId="173" fontId="40" fillId="8" borderId="3" xfId="0" applyNumberFormat="1" applyFont="1" applyFill="1" applyBorder="1" applyAlignment="1">
      <alignment horizontal="right" vertical="center" wrapText="1"/>
    </xf>
    <xf numFmtId="9" fontId="4" fillId="8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/>
    <xf numFmtId="0" fontId="10" fillId="8" borderId="14" xfId="0" applyFont="1" applyFill="1" applyBorder="1" applyAlignment="1">
      <alignment horizontal="left" vertical="top" wrapText="1"/>
    </xf>
    <xf numFmtId="0" fontId="6" fillId="17" borderId="3" xfId="0" applyFont="1" applyFill="1" applyBorder="1" applyAlignment="1">
      <alignment horizontal="left" vertical="center" wrapText="1"/>
    </xf>
    <xf numFmtId="0" fontId="12" fillId="20" borderId="4" xfId="0" applyFont="1" applyFill="1" applyBorder="1" applyAlignment="1">
      <alignment horizontal="left" vertical="center"/>
    </xf>
    <xf numFmtId="0" fontId="12" fillId="20" borderId="5" xfId="0" applyFont="1" applyFill="1" applyBorder="1" applyAlignment="1">
      <alignment horizontal="left" vertical="center"/>
    </xf>
    <xf numFmtId="167" fontId="9" fillId="5" borderId="11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7" fontId="9" fillId="0" borderId="11" xfId="0" applyNumberFormat="1" applyFont="1" applyFill="1" applyBorder="1" applyAlignment="1">
      <alignment vertical="center" wrapText="1"/>
    </xf>
    <xf numFmtId="0" fontId="6" fillId="16" borderId="4" xfId="0" applyFont="1" applyFill="1" applyBorder="1" applyAlignment="1">
      <alignment horizontal="left" vertical="center" wrapText="1"/>
    </xf>
    <xf numFmtId="0" fontId="6" fillId="16" borderId="5" xfId="0" applyFont="1" applyFill="1" applyBorder="1" applyAlignment="1">
      <alignment horizontal="left" vertical="center" wrapText="1"/>
    </xf>
    <xf numFmtId="0" fontId="12" fillId="2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left" vertical="center" wrapText="1"/>
    </xf>
    <xf numFmtId="0" fontId="17" fillId="4" borderId="16" xfId="5" applyFont="1" applyFill="1" applyBorder="1" applyAlignment="1">
      <alignment horizontal="center" vertical="center"/>
    </xf>
    <xf numFmtId="0" fontId="17" fillId="4" borderId="17" xfId="5" applyFont="1" applyFill="1" applyBorder="1" applyAlignment="1">
      <alignment horizontal="center" vertical="center"/>
    </xf>
    <xf numFmtId="0" fontId="17" fillId="4" borderId="19" xfId="5" applyFont="1" applyFill="1" applyBorder="1" applyAlignment="1">
      <alignment horizontal="center" vertical="center"/>
    </xf>
  </cellXfs>
  <cellStyles count="6">
    <cellStyle name="%" xfId="5"/>
    <cellStyle name="Euro" xfId="1"/>
    <cellStyle name="Milliers" xfId="4" builtinId="3"/>
    <cellStyle name="Normal" xfId="0" builtinId="0"/>
    <cellStyle name="Normal_Indicateurs physiques" xfId="2"/>
    <cellStyle name="Pourcentage" xfId="3" builtinId="5"/>
  </cellStyles>
  <dxfs count="0"/>
  <tableStyles count="0" defaultTableStyle="TableStyleMedium2" defaultPivotStyle="PivotStyleLight16"/>
  <colors>
    <mruColors>
      <color rgb="FFCCCCFF"/>
      <color rgb="FFCCFFFF"/>
      <color rgb="FF99CCFF"/>
      <color rgb="FFFFFFCC"/>
      <color rgb="FFFFCC99"/>
      <color rgb="FFCCFFCC"/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Part des communications locales dans l'ensemble de la téléphonie fixe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 valeur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7A987" mc:Ignorable="a14" a14:legacySpreadsheetColorIndex="42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CC" mc:Ignorable="a14" a14:legacySpreadsheetColorIndex="42"/>
                </a:gs>
                <a:gs pos="100000">
                  <a:srgbClr xmlns:mc="http://schemas.openxmlformats.org/markup-compatibility/2006" xmlns:a14="http://schemas.microsoft.com/office/drawing/2010/main" val="87A987" mc:Ignorable="a14" a14:legacySpreadsheetColorIndex="4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</c:numLit>
          </c:cat>
          <c:val>
            <c:numLit>
              <c:formatCode>General</c:formatCode>
              <c:ptCount val="4"/>
              <c:pt idx="0">
                <c:v>0.34799999999999998</c:v>
              </c:pt>
              <c:pt idx="1">
                <c:v>0.34399999999999997</c:v>
              </c:pt>
              <c:pt idx="2">
                <c:v>0.32500000000000001</c:v>
              </c:pt>
              <c:pt idx="3">
                <c:v>0.33200000000000002</c:v>
              </c:pt>
            </c:numLit>
          </c:val>
        </c:ser>
        <c:ser>
          <c:idx val="1"/>
          <c:order val="1"/>
          <c:tx>
            <c:v>En volume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A98765" mc:Ignorable="a14" a14:legacySpreadsheetColorIndex="47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A98765" mc:Ignorable="a14" a14:legacySpreadsheetColorIndex="47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</c:numLit>
          </c:cat>
          <c:val>
            <c:numLit>
              <c:formatCode>General</c:formatCode>
              <c:ptCount val="4"/>
              <c:pt idx="0">
                <c:v>0.65900000000000003</c:v>
              </c:pt>
              <c:pt idx="1">
                <c:v>0.63300000000000001</c:v>
              </c:pt>
              <c:pt idx="2">
                <c:v>0.60299999999999998</c:v>
              </c:pt>
              <c:pt idx="3">
                <c:v>0.58399999999999996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45600"/>
        <c:axId val="244640000"/>
      </c:barChart>
      <c:catAx>
        <c:axId val="21154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4464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6400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545600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numéros mobiles portés
au cours du trimestre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Numéros portés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3B3B" mc:Ignorable="a14" a14:legacySpreadsheetColorIndex="29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8080" mc:Ignorable="a14" a14:legacySpreadsheetColorIndex="2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'25 janvier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'25 janvier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07680"/>
        <c:axId val="244641152"/>
      </c:barChart>
      <c:catAx>
        <c:axId val="21280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446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641152"/>
        <c:scaling>
          <c:orientation val="minMax"/>
          <c:max val="1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2807680"/>
        <c:crosses val="autoZero"/>
        <c:crossBetween val="between"/>
        <c:majorUnit val="20000"/>
        <c:min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45</xdr:row>
      <xdr:rowOff>0</xdr:rowOff>
    </xdr:from>
    <xdr:to>
      <xdr:col>25</xdr:col>
      <xdr:colOff>419100</xdr:colOff>
      <xdr:row>45</xdr:row>
      <xdr:rowOff>0</xdr:rowOff>
    </xdr:to>
    <xdr:graphicFrame macro="">
      <xdr:nvGraphicFramePr>
        <xdr:cNvPr id="106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199</xdr:row>
      <xdr:rowOff>0</xdr:rowOff>
    </xdr:from>
    <xdr:to>
      <xdr:col>28</xdr:col>
      <xdr:colOff>47625</xdr:colOff>
      <xdr:row>199</xdr:row>
      <xdr:rowOff>0</xdr:rowOff>
    </xdr:to>
    <xdr:graphicFrame macro="">
      <xdr:nvGraphicFramePr>
        <xdr:cNvPr id="106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_Osm/Rapport%20d'activit&#233;%20ARCEP/RA2015/RapportActivite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_Osm/Rapport%20d'activit&#233;%20ARCEP/RA2015/Rapport%20trimestrielpr%20RA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diamétrie"/>
      <sheetName val="Parametres"/>
      <sheetName val="Data1"/>
      <sheetName val="Data2"/>
      <sheetName val="Data3"/>
      <sheetName val="Data4"/>
      <sheetName val="Data5"/>
      <sheetName val="Data6"/>
      <sheetName val="Cplt15"/>
      <sheetName val="Séries annuelles"/>
      <sheetName val="PRO2015"/>
      <sheetName val="RA2015"/>
      <sheetName val="DOM1"/>
      <sheetName val="DOM3"/>
      <sheetName val="Chiffres clés"/>
      <sheetName val="GB pour CP"/>
      <sheetName val="Ensemble"/>
      <sheetName val="Graphes Mobiles"/>
      <sheetName val="Graphes fixes"/>
      <sheetName val="sva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tions"/>
      <sheetName val="Séries trim"/>
      <sheetName val="Tab Publi"/>
      <sheetName val="NUM_PATV"/>
      <sheetName val="Graph ensemble"/>
      <sheetName val="Graph fixe"/>
      <sheetName val="Graph mobile"/>
      <sheetName val="Graph Anglais"/>
      <sheetName val="Parametres"/>
      <sheetName val="Data1"/>
      <sheetName val="Data2"/>
      <sheetName val="Data3"/>
    </sheetNames>
    <sheetDataSet>
      <sheetData sheetId="0"/>
      <sheetData sheetId="1">
        <row r="74">
          <cell r="BN74">
            <v>10.599821421052599</v>
          </cell>
        </row>
        <row r="251">
          <cell r="BB251">
            <v>50.194495000000003</v>
          </cell>
          <cell r="BF251">
            <v>54.244355000000006</v>
          </cell>
          <cell r="BJ251">
            <v>57.157670999999993</v>
          </cell>
          <cell r="BN251">
            <v>59.547103</v>
          </cell>
        </row>
      </sheetData>
      <sheetData sheetId="2">
        <row r="30">
          <cell r="W30">
            <v>22.118051999999999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C308"/>
  <sheetViews>
    <sheetView tabSelected="1" zoomScale="115" zoomScaleNormal="115" zoomScaleSheetLayoutView="90" workbookViewId="0">
      <pane xSplit="4" topLeftCell="O1" activePane="topRight" state="frozenSplit"/>
      <selection activeCell="C1" sqref="C1"/>
      <selection pane="topRight" activeCell="I15" sqref="I15"/>
    </sheetView>
  </sheetViews>
  <sheetFormatPr baseColWidth="10" defaultColWidth="55.42578125" defaultRowHeight="12.75" x14ac:dyDescent="0.2"/>
  <cols>
    <col min="1" max="1" width="0" style="251" hidden="1" customWidth="1"/>
    <col min="2" max="2" width="0" style="428" hidden="1" customWidth="1"/>
    <col min="3" max="3" width="55.42578125" style="111"/>
    <col min="4" max="4" width="11.7109375" style="405" customWidth="1"/>
    <col min="5" max="10" width="11.7109375" style="5" customWidth="1"/>
    <col min="11" max="12" width="11.7109375" style="6" customWidth="1"/>
    <col min="13" max="13" width="11.7109375" style="5" customWidth="1" collapsed="1"/>
    <col min="14" max="22" width="11.7109375" style="6" customWidth="1"/>
    <col min="23" max="23" width="11.7109375" style="90" customWidth="1"/>
    <col min="24" max="24" width="11.7109375" style="378" customWidth="1"/>
    <col min="25" max="25" width="11.7109375" style="431" customWidth="1"/>
    <col min="26" max="26" width="11.7109375" style="90" customWidth="1"/>
    <col min="27" max="35" width="11.7109375" style="4" customWidth="1"/>
    <col min="36" max="16384" width="55.42578125" style="4"/>
  </cols>
  <sheetData>
    <row r="1" spans="1:26" ht="16.5" thickBot="1" x14ac:dyDescent="0.25">
      <c r="A1" s="1" t="s">
        <v>189</v>
      </c>
      <c r="B1" s="437"/>
      <c r="C1" s="1" t="s">
        <v>110</v>
      </c>
      <c r="D1" s="404"/>
      <c r="E1" s="2"/>
      <c r="F1" s="2"/>
      <c r="G1" s="2"/>
      <c r="H1" s="2"/>
      <c r="I1" s="2"/>
      <c r="J1" s="2"/>
      <c r="K1" s="3"/>
      <c r="L1" s="3"/>
      <c r="M1" s="2"/>
      <c r="N1" s="3"/>
      <c r="O1" s="2"/>
      <c r="P1" s="3"/>
      <c r="Q1" s="3"/>
      <c r="R1" s="3"/>
      <c r="S1" s="3"/>
      <c r="T1" s="3"/>
      <c r="U1" s="3"/>
      <c r="V1" s="249"/>
    </row>
    <row r="2" spans="1:26" ht="15" customHeight="1" x14ac:dyDescent="0.2">
      <c r="O2" s="76"/>
      <c r="P2" s="85"/>
      <c r="Q2" s="85"/>
      <c r="R2" s="85"/>
      <c r="S2" s="85"/>
      <c r="T2" s="85"/>
      <c r="U2" s="85"/>
      <c r="V2" s="85"/>
    </row>
    <row r="3" spans="1:26" ht="12.75" customHeight="1" x14ac:dyDescent="0.2">
      <c r="B3" s="438"/>
      <c r="C3" s="219"/>
      <c r="D3" s="406"/>
      <c r="E3" s="7">
        <v>1998</v>
      </c>
      <c r="F3" s="7">
        <v>1999</v>
      </c>
      <c r="G3" s="7">
        <v>2000</v>
      </c>
      <c r="H3" s="7">
        <v>2001</v>
      </c>
      <c r="I3" s="7">
        <v>2002</v>
      </c>
      <c r="J3" s="7">
        <v>2003</v>
      </c>
      <c r="K3" s="7">
        <v>2004</v>
      </c>
      <c r="L3" s="7">
        <v>2005</v>
      </c>
      <c r="M3" s="7">
        <v>2006</v>
      </c>
      <c r="N3" s="7">
        <v>2007</v>
      </c>
      <c r="O3" s="27">
        <v>2008</v>
      </c>
      <c r="P3" s="27">
        <v>2009</v>
      </c>
      <c r="Q3" s="27">
        <v>2010</v>
      </c>
      <c r="R3" s="27">
        <v>2011</v>
      </c>
      <c r="S3" s="27">
        <v>2012</v>
      </c>
      <c r="T3" s="27">
        <v>2013</v>
      </c>
      <c r="U3" s="27">
        <v>2014</v>
      </c>
      <c r="V3" s="27" t="s">
        <v>291</v>
      </c>
      <c r="X3" s="280" t="s">
        <v>287</v>
      </c>
    </row>
    <row r="4" spans="1:26" ht="12.6" customHeight="1" x14ac:dyDescent="0.2">
      <c r="A4" s="208" t="s">
        <v>232</v>
      </c>
      <c r="B4" s="485" t="s">
        <v>248</v>
      </c>
      <c r="C4" s="8" t="s">
        <v>26</v>
      </c>
      <c r="D4" s="485" t="s">
        <v>0</v>
      </c>
      <c r="E4" s="9">
        <v>155992</v>
      </c>
      <c r="F4" s="9">
        <v>155297</v>
      </c>
      <c r="G4" s="9">
        <v>154522</v>
      </c>
      <c r="H4" s="9">
        <v>151191</v>
      </c>
      <c r="I4" s="9">
        <v>145487</v>
      </c>
      <c r="J4" s="9">
        <v>138716</v>
      </c>
      <c r="K4" s="9">
        <v>136547</v>
      </c>
      <c r="L4" s="9">
        <v>134066</v>
      </c>
      <c r="M4" s="35"/>
      <c r="N4" s="35"/>
      <c r="O4" s="35"/>
      <c r="P4" s="35"/>
      <c r="Q4" s="35"/>
      <c r="R4" s="35"/>
      <c r="S4" s="35"/>
      <c r="T4" s="35"/>
      <c r="U4" s="35"/>
      <c r="V4" s="35"/>
      <c r="X4" s="379">
        <f>L4/K4-1</f>
        <v>-1.8169567987579405E-2</v>
      </c>
    </row>
    <row r="5" spans="1:26" s="10" customFormat="1" ht="13.15" customHeight="1" x14ac:dyDescent="0.2">
      <c r="A5" s="252"/>
      <c r="B5" s="439"/>
      <c r="C5" s="199"/>
      <c r="D5" s="407"/>
      <c r="E5" s="225"/>
      <c r="F5" s="226"/>
      <c r="G5" s="226"/>
      <c r="H5" s="226"/>
      <c r="I5" s="226"/>
      <c r="J5" s="226"/>
      <c r="K5" s="226"/>
      <c r="L5" s="226"/>
      <c r="M5" s="226"/>
      <c r="N5" s="225"/>
      <c r="O5" s="226"/>
      <c r="P5" s="225"/>
      <c r="Q5" s="225"/>
      <c r="R5" s="225"/>
      <c r="S5" s="225"/>
      <c r="T5" s="225"/>
      <c r="U5" s="225"/>
      <c r="V5" s="225"/>
      <c r="W5" s="90"/>
      <c r="X5" s="380" t="s">
        <v>47</v>
      </c>
      <c r="Y5" s="431"/>
      <c r="Z5" s="90"/>
    </row>
    <row r="6" spans="1:26" s="11" customFormat="1" ht="12.75" customHeight="1" x14ac:dyDescent="0.2">
      <c r="A6" s="208" t="s">
        <v>87</v>
      </c>
      <c r="B6" s="485" t="s">
        <v>248</v>
      </c>
      <c r="C6" s="360" t="s">
        <v>91</v>
      </c>
      <c r="D6" s="485" t="s">
        <v>0</v>
      </c>
      <c r="E6" s="35"/>
      <c r="F6" s="35"/>
      <c r="G6" s="35"/>
      <c r="H6" s="35"/>
      <c r="I6" s="35"/>
      <c r="J6" s="35"/>
      <c r="K6" s="9">
        <v>142137</v>
      </c>
      <c r="L6" s="9">
        <v>140410</v>
      </c>
      <c r="M6" s="9">
        <v>133114</v>
      </c>
      <c r="N6" s="9">
        <v>129894</v>
      </c>
      <c r="O6" s="9">
        <v>126298</v>
      </c>
      <c r="P6" s="9">
        <v>124232.4</v>
      </c>
      <c r="Q6" s="9">
        <v>126557.448882675</v>
      </c>
      <c r="R6" s="9">
        <v>129459.4</v>
      </c>
      <c r="S6" s="9">
        <v>129691.76</v>
      </c>
      <c r="T6" s="9">
        <v>125681.379999999</v>
      </c>
      <c r="U6" s="9">
        <v>122286.129999999</v>
      </c>
      <c r="V6" s="9">
        <v>118375.39</v>
      </c>
      <c r="W6" s="90"/>
      <c r="X6" s="379">
        <f>V6/U6-1</f>
        <v>-3.1980241749403948E-2</v>
      </c>
      <c r="Y6" s="431"/>
      <c r="Z6" s="91"/>
    </row>
    <row r="7" spans="1:26" ht="12.75" customHeight="1" x14ac:dyDescent="0.2">
      <c r="A7" s="236" t="s">
        <v>324</v>
      </c>
      <c r="B7" s="440"/>
      <c r="C7" s="114" t="s">
        <v>294</v>
      </c>
      <c r="D7" s="408"/>
    </row>
    <row r="8" spans="1:26" ht="12.75" customHeight="1" x14ac:dyDescent="0.2">
      <c r="O8" s="76"/>
      <c r="P8" s="85"/>
      <c r="Q8" s="85"/>
      <c r="R8" s="85"/>
      <c r="S8" s="85"/>
      <c r="T8" s="85"/>
      <c r="U8" s="85"/>
      <c r="V8" s="85"/>
    </row>
    <row r="9" spans="1:26" ht="12.75" customHeight="1" x14ac:dyDescent="0.2">
      <c r="B9" s="441"/>
      <c r="C9" s="556"/>
      <c r="D9" s="557"/>
      <c r="E9" s="7">
        <v>1998</v>
      </c>
      <c r="F9" s="7">
        <v>1999</v>
      </c>
      <c r="G9" s="7">
        <v>2000</v>
      </c>
      <c r="H9" s="7">
        <v>2001</v>
      </c>
      <c r="I9" s="7">
        <v>2002</v>
      </c>
      <c r="J9" s="7">
        <v>2003</v>
      </c>
      <c r="K9" s="7">
        <v>2004</v>
      </c>
      <c r="L9" s="7">
        <v>2005</v>
      </c>
      <c r="M9" s="7">
        <v>2006</v>
      </c>
      <c r="N9" s="7">
        <v>2007</v>
      </c>
      <c r="O9" s="27">
        <v>2008</v>
      </c>
      <c r="P9" s="27">
        <v>2009</v>
      </c>
      <c r="Q9" s="27">
        <f t="shared" ref="Q9:V9" si="0">Q$3</f>
        <v>2010</v>
      </c>
      <c r="R9" s="27">
        <f t="shared" si="0"/>
        <v>2011</v>
      </c>
      <c r="S9" s="27">
        <f t="shared" si="0"/>
        <v>2012</v>
      </c>
      <c r="T9" s="27">
        <f t="shared" si="0"/>
        <v>2013</v>
      </c>
      <c r="U9" s="27">
        <f t="shared" si="0"/>
        <v>2014</v>
      </c>
      <c r="V9" s="27" t="str">
        <f t="shared" si="0"/>
        <v>2015p</v>
      </c>
      <c r="X9" s="280" t="str">
        <f>+X3</f>
        <v>Evolution annuelle</v>
      </c>
    </row>
    <row r="10" spans="1:26" ht="12.75" customHeight="1" x14ac:dyDescent="0.2">
      <c r="A10" s="207" t="s">
        <v>233</v>
      </c>
      <c r="B10" s="486" t="s">
        <v>253</v>
      </c>
      <c r="C10" s="12" t="s">
        <v>27</v>
      </c>
      <c r="D10" s="486" t="s">
        <v>251</v>
      </c>
      <c r="E10" s="13">
        <v>5538</v>
      </c>
      <c r="F10" s="13">
        <v>5909</v>
      </c>
      <c r="G10" s="13">
        <v>7832.1310599999979</v>
      </c>
      <c r="H10" s="13">
        <v>9182</v>
      </c>
      <c r="I10" s="13">
        <v>5699</v>
      </c>
      <c r="J10" s="13">
        <v>5436.7672599999996</v>
      </c>
      <c r="K10" s="13">
        <v>5343.1204300000009</v>
      </c>
      <c r="L10" s="13">
        <v>6037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X10" s="379">
        <f>L10/K10-1</f>
        <v>0.12986410826603789</v>
      </c>
    </row>
    <row r="11" spans="1:26" x14ac:dyDescent="0.2">
      <c r="A11" s="253"/>
      <c r="B11" s="439"/>
      <c r="C11" s="199"/>
      <c r="D11" s="407"/>
      <c r="E11" s="225"/>
      <c r="F11" s="226"/>
      <c r="G11" s="226"/>
      <c r="H11" s="226"/>
      <c r="I11" s="226"/>
      <c r="J11" s="226"/>
      <c r="K11" s="226"/>
      <c r="L11" s="226"/>
      <c r="M11" s="226"/>
      <c r="N11" s="225"/>
      <c r="O11" s="226"/>
      <c r="P11" s="225"/>
      <c r="Q11" s="225"/>
      <c r="R11" s="225"/>
      <c r="S11" s="225"/>
      <c r="T11" s="225"/>
      <c r="U11" s="225"/>
      <c r="V11" s="225"/>
      <c r="X11" s="380" t="s">
        <v>47</v>
      </c>
    </row>
    <row r="12" spans="1:26" ht="12.6" customHeight="1" x14ac:dyDescent="0.2">
      <c r="A12" s="207" t="s">
        <v>230</v>
      </c>
      <c r="B12" s="486" t="s">
        <v>253</v>
      </c>
      <c r="C12" s="12" t="s">
        <v>107</v>
      </c>
      <c r="D12" s="486" t="s">
        <v>251</v>
      </c>
      <c r="E12" s="35"/>
      <c r="F12" s="35"/>
      <c r="G12" s="35"/>
      <c r="H12" s="35"/>
      <c r="I12" s="35"/>
      <c r="J12" s="35"/>
      <c r="K12" s="13">
        <v>5492.7516899999991</v>
      </c>
      <c r="L12" s="13">
        <v>6341.8655799999997</v>
      </c>
      <c r="M12" s="13">
        <v>7015.3038100000003</v>
      </c>
      <c r="N12" s="13">
        <v>6140</v>
      </c>
      <c r="O12" s="13">
        <v>6528.8624900000004</v>
      </c>
      <c r="P12" s="13">
        <v>5899.4070404611793</v>
      </c>
      <c r="Q12" s="13">
        <v>7337.5265747445101</v>
      </c>
      <c r="R12" s="13">
        <v>8230.2184742529989</v>
      </c>
      <c r="S12" s="13">
        <v>10033.674006429999</v>
      </c>
      <c r="T12" s="13">
        <v>7251.2345152399994</v>
      </c>
      <c r="U12" s="13">
        <v>7041.8709346700007</v>
      </c>
      <c r="V12" s="13">
        <v>10577.587761466601</v>
      </c>
      <c r="X12" s="379">
        <f>V12/U12-1</f>
        <v>0.50209906708014551</v>
      </c>
    </row>
    <row r="13" spans="1:26" ht="12.6" customHeight="1" x14ac:dyDescent="0.2">
      <c r="A13" s="371" t="s">
        <v>260</v>
      </c>
      <c r="B13" s="486" t="s">
        <v>253</v>
      </c>
      <c r="C13" s="519" t="s">
        <v>106</v>
      </c>
      <c r="D13" s="486" t="s">
        <v>251</v>
      </c>
      <c r="E13" s="35"/>
      <c r="F13" s="35"/>
      <c r="G13" s="35"/>
      <c r="H13" s="35"/>
      <c r="I13" s="35"/>
      <c r="J13" s="35"/>
      <c r="K13" s="9">
        <v>5492.7516899999991</v>
      </c>
      <c r="L13" s="9">
        <v>6341.8655799999997</v>
      </c>
      <c r="M13" s="520">
        <v>7015.3038100000003</v>
      </c>
      <c r="N13" s="520">
        <v>6140</v>
      </c>
      <c r="O13" s="520">
        <v>6528.8624900000004</v>
      </c>
      <c r="P13" s="520">
        <v>5899.4070404611793</v>
      </c>
      <c r="Q13" s="520">
        <v>6413.5265747445101</v>
      </c>
      <c r="R13" s="520">
        <v>7294.2184742529989</v>
      </c>
      <c r="S13" s="520">
        <v>7394.6740064299993</v>
      </c>
      <c r="T13" s="520">
        <v>7251.2345152399994</v>
      </c>
      <c r="U13" s="520">
        <v>7041.8709346700007</v>
      </c>
      <c r="V13" s="520">
        <v>7778.5877614666006</v>
      </c>
      <c r="X13" s="379">
        <f>V13/U13-1</f>
        <v>0.10461947309619712</v>
      </c>
    </row>
    <row r="14" spans="1:26" ht="18.600000000000001" customHeight="1" x14ac:dyDescent="0.2">
      <c r="A14" s="236" t="s">
        <v>231</v>
      </c>
      <c r="B14" s="442"/>
      <c r="C14" s="176" t="s">
        <v>295</v>
      </c>
      <c r="D14" s="409"/>
      <c r="J14" s="14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</row>
    <row r="15" spans="1:26" ht="12.75" customHeight="1" thickBot="1" x14ac:dyDescent="0.25"/>
    <row r="16" spans="1:26" ht="15" customHeight="1" thickBot="1" x14ac:dyDescent="0.25">
      <c r="A16" s="1" t="s">
        <v>190</v>
      </c>
      <c r="B16" s="437"/>
      <c r="C16" s="494" t="s">
        <v>109</v>
      </c>
      <c r="D16" s="404"/>
      <c r="E16" s="2"/>
      <c r="F16" s="2"/>
      <c r="G16" s="2"/>
      <c r="H16" s="2"/>
      <c r="I16" s="2"/>
      <c r="J16" s="2"/>
      <c r="K16" s="3"/>
      <c r="L16" s="3"/>
      <c r="M16" s="2"/>
      <c r="N16" s="3"/>
      <c r="O16" s="2"/>
      <c r="P16" s="3"/>
      <c r="Q16" s="3"/>
      <c r="R16" s="3"/>
      <c r="S16" s="3"/>
      <c r="T16" s="3"/>
      <c r="U16" s="3"/>
      <c r="V16" s="249"/>
      <c r="X16" s="381"/>
    </row>
    <row r="17" spans="1:29" ht="12.75" customHeight="1" x14ac:dyDescent="0.2">
      <c r="X17" s="381"/>
    </row>
    <row r="18" spans="1:29" ht="12.75" customHeight="1" x14ac:dyDescent="0.2">
      <c r="B18" s="440"/>
      <c r="C18" s="113"/>
      <c r="D18" s="408"/>
      <c r="H18" s="14"/>
      <c r="I18" s="14"/>
      <c r="J18" s="14"/>
      <c r="M18" s="14"/>
      <c r="P18" s="86"/>
      <c r="Q18" s="86"/>
      <c r="R18" s="86"/>
      <c r="S18" s="86"/>
      <c r="T18" s="86"/>
      <c r="U18" s="86"/>
      <c r="V18" s="86"/>
    </row>
    <row r="19" spans="1:29" ht="12.75" customHeight="1" x14ac:dyDescent="0.2">
      <c r="A19" s="334" t="s">
        <v>261</v>
      </c>
      <c r="B19" s="443"/>
      <c r="C19" s="570" t="s">
        <v>82</v>
      </c>
      <c r="D19" s="571"/>
      <c r="E19" s="7">
        <v>1998</v>
      </c>
      <c r="F19" s="7">
        <v>1999</v>
      </c>
      <c r="G19" s="7">
        <v>2000</v>
      </c>
      <c r="H19" s="7">
        <v>2001</v>
      </c>
      <c r="I19" s="7">
        <v>2002</v>
      </c>
      <c r="J19" s="7">
        <v>2003</v>
      </c>
      <c r="K19" s="7">
        <v>2004</v>
      </c>
      <c r="L19" s="7">
        <v>2005</v>
      </c>
      <c r="M19" s="7">
        <v>2006</v>
      </c>
      <c r="N19" s="7">
        <v>2007</v>
      </c>
      <c r="O19" s="7">
        <v>2008</v>
      </c>
      <c r="P19" s="7">
        <v>2009</v>
      </c>
      <c r="Q19" s="7">
        <f t="shared" ref="Q19:V19" si="1">Q$3</f>
        <v>2010</v>
      </c>
      <c r="R19" s="7">
        <f t="shared" si="1"/>
        <v>2011</v>
      </c>
      <c r="S19" s="7">
        <f t="shared" si="1"/>
        <v>2012</v>
      </c>
      <c r="T19" s="7">
        <f t="shared" si="1"/>
        <v>2013</v>
      </c>
      <c r="U19" s="7">
        <f t="shared" si="1"/>
        <v>2014</v>
      </c>
      <c r="V19" s="7" t="str">
        <f t="shared" si="1"/>
        <v>2015p</v>
      </c>
      <c r="X19" s="280" t="str">
        <f>+X3</f>
        <v>Evolution annuelle</v>
      </c>
      <c r="Z19" s="155"/>
    </row>
    <row r="20" spans="1:29" ht="12.75" customHeight="1" x14ac:dyDescent="0.2">
      <c r="A20" s="195" t="s">
        <v>88</v>
      </c>
      <c r="B20" s="410" t="s">
        <v>254</v>
      </c>
      <c r="C20" s="57" t="s">
        <v>81</v>
      </c>
      <c r="D20" s="410" t="s">
        <v>252</v>
      </c>
      <c r="E20" s="17">
        <v>17486.597875459975</v>
      </c>
      <c r="F20" s="17">
        <v>18059.295858592344</v>
      </c>
      <c r="G20" s="17">
        <v>19217.1411299104</v>
      </c>
      <c r="H20" s="17">
        <v>19968.701592610007</v>
      </c>
      <c r="I20" s="17">
        <v>20233.627947269466</v>
      </c>
      <c r="J20" s="17">
        <v>20483.471105772427</v>
      </c>
      <c r="K20" s="147">
        <v>19718.819319999999</v>
      </c>
      <c r="L20" s="147">
        <v>18764.168000999998</v>
      </c>
      <c r="M20" s="17">
        <v>17897.991779999997</v>
      </c>
      <c r="N20" s="97">
        <v>18461.59758591</v>
      </c>
      <c r="O20" s="97">
        <v>18845.04688926585</v>
      </c>
      <c r="P20" s="97">
        <v>19061.618485575884</v>
      </c>
      <c r="Q20" s="97">
        <v>18980.310942198572</v>
      </c>
      <c r="R20" s="97">
        <v>18400.529664962705</v>
      </c>
      <c r="S20" s="98">
        <v>18010.242318032753</v>
      </c>
      <c r="T20" s="109">
        <v>17551.981386264819</v>
      </c>
      <c r="U20" s="147">
        <v>17292.421751937323</v>
      </c>
      <c r="V20" s="147">
        <v>16946.168723536503</v>
      </c>
      <c r="X20" s="382">
        <f t="shared" ref="X20:X25" si="2">V20/U20-1</f>
        <v>-2.0023397148639877E-2</v>
      </c>
      <c r="Z20" s="155"/>
    </row>
    <row r="21" spans="1:29" ht="12.75" customHeight="1" x14ac:dyDescent="0.2">
      <c r="A21" s="195" t="s">
        <v>89</v>
      </c>
      <c r="B21" s="411" t="s">
        <v>254</v>
      </c>
      <c r="C21" s="56" t="s">
        <v>83</v>
      </c>
      <c r="D21" s="411" t="s">
        <v>252</v>
      </c>
      <c r="E21" s="18">
        <v>4042</v>
      </c>
      <c r="F21" s="18">
        <v>5657.9116000000004</v>
      </c>
      <c r="G21" s="18">
        <v>7918</v>
      </c>
      <c r="H21" s="18">
        <v>9929.1747599999999</v>
      </c>
      <c r="I21" s="18">
        <v>11787.644269999999</v>
      </c>
      <c r="J21" s="18">
        <v>13243.213329999999</v>
      </c>
      <c r="K21" s="18">
        <v>14868.28585</v>
      </c>
      <c r="L21" s="18">
        <v>16203.1</v>
      </c>
      <c r="M21" s="18">
        <v>16770.792329999997</v>
      </c>
      <c r="N21" s="18">
        <v>17569.461519999997</v>
      </c>
      <c r="O21" s="18">
        <v>18668.831049999899</v>
      </c>
      <c r="P21" s="18">
        <v>18910.880815439079</v>
      </c>
      <c r="Q21" s="18">
        <v>19457.716419251301</v>
      </c>
      <c r="R21" s="18">
        <v>18957.088931554867</v>
      </c>
      <c r="S21" s="18">
        <v>17511.683192568991</v>
      </c>
      <c r="T21" s="149">
        <v>15621.59033922171</v>
      </c>
      <c r="U21" s="149">
        <v>14709.254116426451</v>
      </c>
      <c r="V21" s="149">
        <v>14245.723911536243</v>
      </c>
      <c r="X21" s="382">
        <f t="shared" si="2"/>
        <v>-3.151282867379146E-2</v>
      </c>
      <c r="Z21" s="154"/>
      <c r="AA21" s="15"/>
      <c r="AB21" s="20"/>
    </row>
    <row r="22" spans="1:29" s="21" customFormat="1" ht="12.75" customHeight="1" x14ac:dyDescent="0.2">
      <c r="A22" s="197" t="s">
        <v>90</v>
      </c>
      <c r="B22" s="411" t="s">
        <v>254</v>
      </c>
      <c r="C22" s="81" t="s">
        <v>84</v>
      </c>
      <c r="D22" s="411" t="s">
        <v>252</v>
      </c>
      <c r="E22" s="19">
        <v>1485.5563550659572</v>
      </c>
      <c r="F22" s="19">
        <v>1808.3763661337557</v>
      </c>
      <c r="G22" s="19">
        <v>2046</v>
      </c>
      <c r="H22" s="19">
        <v>2054</v>
      </c>
      <c r="I22" s="19">
        <v>2073.7567200000003</v>
      </c>
      <c r="J22" s="19">
        <v>2139.1790899999996</v>
      </c>
      <c r="K22" s="145">
        <v>2358.9075799999996</v>
      </c>
      <c r="L22" s="145">
        <v>2554.488008987918</v>
      </c>
      <c r="M22" s="19">
        <v>2615.1866099999997</v>
      </c>
      <c r="N22" s="19">
        <v>2687.2274300000004</v>
      </c>
      <c r="O22" s="19">
        <v>2471.33302</v>
      </c>
      <c r="P22" s="19">
        <v>2250.3000300811459</v>
      </c>
      <c r="Q22" s="19">
        <v>2067.6184876535099</v>
      </c>
      <c r="R22" s="19">
        <v>2104.1405703233727</v>
      </c>
      <c r="S22" s="99">
        <v>2004.6293353285732</v>
      </c>
      <c r="T22" s="149">
        <v>1644.6879726889963</v>
      </c>
      <c r="U22" s="149">
        <v>1431.7027825811331</v>
      </c>
      <c r="V22" s="149">
        <v>1355.8190839639856</v>
      </c>
      <c r="W22" s="90"/>
      <c r="X22" s="382">
        <f t="shared" si="2"/>
        <v>-5.3002410514521148E-2</v>
      </c>
      <c r="Y22" s="431"/>
      <c r="Z22" s="116"/>
      <c r="AA22" s="22"/>
      <c r="AB22" s="22"/>
    </row>
    <row r="23" spans="1:29" ht="12.75" customHeight="1" x14ac:dyDescent="0.2">
      <c r="A23" s="335" t="s">
        <v>271</v>
      </c>
      <c r="B23" s="484" t="s">
        <v>254</v>
      </c>
      <c r="C23" s="336" t="s">
        <v>191</v>
      </c>
      <c r="D23" s="484" t="s">
        <v>252</v>
      </c>
      <c r="E23" s="337">
        <v>23014.154230525932</v>
      </c>
      <c r="F23" s="337">
        <v>25525.583824726098</v>
      </c>
      <c r="G23" s="338">
        <v>29181.1411299104</v>
      </c>
      <c r="H23" s="338">
        <v>31951.876352610008</v>
      </c>
      <c r="I23" s="338">
        <v>34095.028937269468</v>
      </c>
      <c r="J23" s="338">
        <v>35865.863525772424</v>
      </c>
      <c r="K23" s="338">
        <v>36946.012749999994</v>
      </c>
      <c r="L23" s="338">
        <v>37521.756009987919</v>
      </c>
      <c r="M23" s="338">
        <v>37283.970719999998</v>
      </c>
      <c r="N23" s="338">
        <v>38718.286535909996</v>
      </c>
      <c r="O23" s="338">
        <v>39985.210959265751</v>
      </c>
      <c r="P23" s="338">
        <v>40222.79933109611</v>
      </c>
      <c r="Q23" s="338">
        <v>40505.645849103385</v>
      </c>
      <c r="R23" s="338">
        <v>39461.759166840944</v>
      </c>
      <c r="S23" s="339">
        <v>37526.554845930317</v>
      </c>
      <c r="T23" s="340">
        <v>34818.25969817552</v>
      </c>
      <c r="U23" s="338">
        <v>33433.378650944906</v>
      </c>
      <c r="V23" s="338">
        <v>32547.711719036732</v>
      </c>
      <c r="X23" s="383">
        <f t="shared" si="2"/>
        <v>-2.6490500441334941E-2</v>
      </c>
      <c r="Z23" s="156"/>
      <c r="AA23" s="23"/>
      <c r="AB23" s="23"/>
      <c r="AC23" s="23"/>
    </row>
    <row r="24" spans="1:29" ht="12.75" customHeight="1" x14ac:dyDescent="0.2">
      <c r="A24" s="198" t="s">
        <v>262</v>
      </c>
      <c r="B24" s="411" t="s">
        <v>254</v>
      </c>
      <c r="C24" s="205" t="s">
        <v>85</v>
      </c>
      <c r="D24" s="411" t="s">
        <v>252</v>
      </c>
      <c r="E24" s="19">
        <v>1670.4436449340428</v>
      </c>
      <c r="F24" s="19">
        <v>1791.6236338662443</v>
      </c>
      <c r="G24" s="19">
        <v>1896</v>
      </c>
      <c r="H24" s="19">
        <v>2213</v>
      </c>
      <c r="I24" s="19">
        <v>1875</v>
      </c>
      <c r="J24" s="19">
        <v>2137</v>
      </c>
      <c r="K24" s="145">
        <v>2415.7200599999996</v>
      </c>
      <c r="L24" s="145">
        <v>3019.8731799999996</v>
      </c>
      <c r="M24" s="19">
        <v>2927.54198</v>
      </c>
      <c r="N24" s="19">
        <v>3254.9989</v>
      </c>
      <c r="O24" s="19">
        <v>3631.9656399999994</v>
      </c>
      <c r="P24" s="19">
        <v>2716.0052406475133</v>
      </c>
      <c r="Q24" s="19">
        <v>2926.5962056604185</v>
      </c>
      <c r="R24" s="19">
        <v>3007.7679725802018</v>
      </c>
      <c r="S24" s="194">
        <v>3125.8878229827078</v>
      </c>
      <c r="T24" s="149">
        <v>3062.4048346103764</v>
      </c>
      <c r="U24" s="149">
        <v>3179.9649569026601</v>
      </c>
      <c r="V24" s="149">
        <v>3343.8706530105937</v>
      </c>
      <c r="X24" s="382">
        <f t="shared" si="2"/>
        <v>5.1543239730408974E-2</v>
      </c>
      <c r="Z24" s="156"/>
      <c r="AA24" s="23"/>
      <c r="AB24" s="23"/>
      <c r="AC24" s="23"/>
    </row>
    <row r="25" spans="1:29" ht="12.75" customHeight="1" x14ac:dyDescent="0.2">
      <c r="A25" s="341" t="s">
        <v>272</v>
      </c>
      <c r="B25" s="484" t="s">
        <v>254</v>
      </c>
      <c r="C25" s="342" t="s">
        <v>3</v>
      </c>
      <c r="D25" s="484" t="s">
        <v>252</v>
      </c>
      <c r="E25" s="340">
        <v>24684.597875459975</v>
      </c>
      <c r="F25" s="340">
        <v>27317.207458592344</v>
      </c>
      <c r="G25" s="340">
        <v>31077.1411299104</v>
      </c>
      <c r="H25" s="340">
        <v>34164.876352610008</v>
      </c>
      <c r="I25" s="340">
        <v>35970.028937269468</v>
      </c>
      <c r="J25" s="340">
        <v>38002.863525772424</v>
      </c>
      <c r="K25" s="340">
        <v>39361.732809999994</v>
      </c>
      <c r="L25" s="340">
        <v>40541.629189987922</v>
      </c>
      <c r="M25" s="340">
        <v>40211.512699999999</v>
      </c>
      <c r="N25" s="340">
        <v>41973.285435909995</v>
      </c>
      <c r="O25" s="340">
        <v>43617.176599265753</v>
      </c>
      <c r="P25" s="340">
        <v>42938.804571743625</v>
      </c>
      <c r="Q25" s="340">
        <v>43432.242054763803</v>
      </c>
      <c r="R25" s="340">
        <v>42469.527139421145</v>
      </c>
      <c r="S25" s="339">
        <v>40652.442668913027</v>
      </c>
      <c r="T25" s="340">
        <v>37880.664532785893</v>
      </c>
      <c r="U25" s="343">
        <v>36613.343607847564</v>
      </c>
      <c r="V25" s="343">
        <v>35891.582372047327</v>
      </c>
      <c r="X25" s="383">
        <f t="shared" si="2"/>
        <v>-1.9713065365752014E-2</v>
      </c>
      <c r="Z25" s="156"/>
      <c r="AA25" s="23"/>
      <c r="AB25" s="23"/>
      <c r="AC25" s="23"/>
    </row>
    <row r="26" spans="1:29" ht="12.75" customHeight="1" x14ac:dyDescent="0.2">
      <c r="A26" s="236" t="str">
        <f>$A$7</f>
        <v>Source ARCEP - 1998 to 2014 annual surveys. 2015 quarterly surveys.</v>
      </c>
      <c r="B26" s="440"/>
      <c r="C26" s="114" t="str">
        <f>$C$7</f>
        <v>Source ARCEP - Enquêtes annuelles 1998 à 2014. Enquêtes trimestrielles 2015.</v>
      </c>
      <c r="D26" s="408"/>
      <c r="H26" s="14"/>
      <c r="I26" s="14"/>
      <c r="J26" s="14"/>
      <c r="M26" s="14"/>
      <c r="T26" s="150"/>
      <c r="U26" s="150"/>
      <c r="V26" s="150"/>
      <c r="X26" s="384"/>
      <c r="Z26" s="157"/>
      <c r="AA26" s="26"/>
      <c r="AB26" s="26"/>
      <c r="AC26" s="26"/>
    </row>
    <row r="27" spans="1:29" ht="12.75" hidden="1" customHeight="1" x14ac:dyDescent="0.2">
      <c r="B27" s="440"/>
      <c r="C27" s="114" t="s">
        <v>4</v>
      </c>
      <c r="D27" s="408"/>
      <c r="H27" s="14"/>
      <c r="I27" s="14"/>
      <c r="J27" s="14"/>
      <c r="M27" s="14"/>
      <c r="X27" s="385"/>
      <c r="Z27" s="154"/>
      <c r="AA27" s="15"/>
      <c r="AB27" s="15"/>
    </row>
    <row r="28" spans="1:29" ht="12.75" hidden="1" customHeight="1" x14ac:dyDescent="0.2">
      <c r="B28" s="440"/>
      <c r="C28" s="114" t="s">
        <v>5</v>
      </c>
      <c r="D28" s="408"/>
      <c r="J28" s="6"/>
      <c r="M28" s="6"/>
      <c r="X28" s="385"/>
      <c r="Z28" s="154"/>
      <c r="AA28" s="15"/>
      <c r="AB28" s="15"/>
    </row>
    <row r="29" spans="1:29" ht="12.75" customHeight="1" x14ac:dyDescent="0.2">
      <c r="J29" s="6"/>
      <c r="M29" s="6"/>
      <c r="X29" s="385"/>
      <c r="Z29" s="154"/>
      <c r="AA29" s="15"/>
      <c r="AB29" s="15"/>
    </row>
    <row r="30" spans="1:29" s="21" customFormat="1" ht="12.75" customHeight="1" x14ac:dyDescent="0.2">
      <c r="A30" s="347" t="s">
        <v>188</v>
      </c>
      <c r="B30" s="444"/>
      <c r="C30" s="577" t="s">
        <v>108</v>
      </c>
      <c r="D30" s="577"/>
      <c r="E30" s="7">
        <v>1998</v>
      </c>
      <c r="F30" s="7">
        <v>1999</v>
      </c>
      <c r="G30" s="7">
        <v>2000</v>
      </c>
      <c r="H30" s="7">
        <v>2001</v>
      </c>
      <c r="I30" s="7">
        <v>2002</v>
      </c>
      <c r="J30" s="7">
        <v>2003</v>
      </c>
      <c r="K30" s="7">
        <v>2004</v>
      </c>
      <c r="L30" s="7">
        <v>2005</v>
      </c>
      <c r="M30" s="7">
        <v>2006</v>
      </c>
      <c r="N30" s="7">
        <v>2007</v>
      </c>
      <c r="O30" s="7">
        <v>2008</v>
      </c>
      <c r="P30" s="7">
        <v>2009</v>
      </c>
      <c r="Q30" s="7">
        <f t="shared" ref="Q30:V30" si="3">Q$3</f>
        <v>2010</v>
      </c>
      <c r="R30" s="7">
        <f t="shared" si="3"/>
        <v>2011</v>
      </c>
      <c r="S30" s="7">
        <f t="shared" si="3"/>
        <v>2012</v>
      </c>
      <c r="T30" s="7">
        <f t="shared" si="3"/>
        <v>2013</v>
      </c>
      <c r="U30" s="7">
        <f t="shared" si="3"/>
        <v>2014</v>
      </c>
      <c r="V30" s="7" t="str">
        <f t="shared" si="3"/>
        <v>2015p</v>
      </c>
      <c r="W30" s="90"/>
      <c r="X30" s="280" t="str">
        <f>X$19</f>
        <v>Evolution annuelle</v>
      </c>
      <c r="Y30" s="431"/>
      <c r="Z30" s="154"/>
      <c r="AA30" s="28"/>
      <c r="AB30" s="28"/>
    </row>
    <row r="31" spans="1:29" ht="12.75" customHeight="1" x14ac:dyDescent="0.2">
      <c r="A31" s="212" t="s">
        <v>114</v>
      </c>
      <c r="B31" s="417" t="s">
        <v>258</v>
      </c>
      <c r="C31" s="29" t="s">
        <v>2</v>
      </c>
      <c r="D31" s="412" t="s">
        <v>257</v>
      </c>
      <c r="E31" s="30">
        <v>124899</v>
      </c>
      <c r="F31" s="30">
        <v>124029</v>
      </c>
      <c r="G31" s="30">
        <v>121950</v>
      </c>
      <c r="H31" s="30">
        <v>118480</v>
      </c>
      <c r="I31" s="30">
        <v>112456</v>
      </c>
      <c r="J31" s="30">
        <v>108931</v>
      </c>
      <c r="K31" s="30">
        <v>105099.935</v>
      </c>
      <c r="L31" s="30">
        <v>106175.68700000001</v>
      </c>
      <c r="M31" s="30">
        <v>105715.82799999999</v>
      </c>
      <c r="N31" s="30">
        <v>106049.416</v>
      </c>
      <c r="O31" s="30">
        <v>109671.90793799999</v>
      </c>
      <c r="P31" s="30">
        <v>111012.35485655</v>
      </c>
      <c r="Q31" s="30">
        <v>113406.28583384804</v>
      </c>
      <c r="R31" s="30">
        <v>112276.62738592101</v>
      </c>
      <c r="S31" s="30">
        <v>114169.64868052899</v>
      </c>
      <c r="T31" s="30">
        <v>103308.91679494915</v>
      </c>
      <c r="U31" s="30">
        <v>91740.077258712714</v>
      </c>
      <c r="V31" s="30">
        <v>84499.896393691772</v>
      </c>
      <c r="X31" s="382">
        <f>V31/U31-1</f>
        <v>-7.8920588268126091E-2</v>
      </c>
      <c r="Z31" s="158"/>
      <c r="AA31" s="31"/>
      <c r="AB31" s="31"/>
    </row>
    <row r="32" spans="1:29" s="32" customFormat="1" ht="12.75" customHeight="1" x14ac:dyDescent="0.2">
      <c r="A32" s="213" t="s">
        <v>113</v>
      </c>
      <c r="B32" s="415" t="s">
        <v>258</v>
      </c>
      <c r="C32" s="33" t="s">
        <v>111</v>
      </c>
      <c r="D32" s="413" t="s">
        <v>257</v>
      </c>
      <c r="E32" s="18">
        <v>9968</v>
      </c>
      <c r="F32" s="34">
        <v>20571</v>
      </c>
      <c r="G32" s="34">
        <v>35640</v>
      </c>
      <c r="H32" s="34">
        <v>44457</v>
      </c>
      <c r="I32" s="34">
        <v>51844</v>
      </c>
      <c r="J32" s="34">
        <v>63469.057999999997</v>
      </c>
      <c r="K32" s="34">
        <v>74247.895999999993</v>
      </c>
      <c r="L32" s="34">
        <v>81710.627000000008</v>
      </c>
      <c r="M32" s="34">
        <v>94025.830999999991</v>
      </c>
      <c r="N32" s="34">
        <v>99525.297999999995</v>
      </c>
      <c r="O32" s="34">
        <v>101779.409</v>
      </c>
      <c r="P32" s="34">
        <v>100836.13808198459</v>
      </c>
      <c r="Q32" s="34">
        <v>102953.00305913304</v>
      </c>
      <c r="R32" s="34">
        <v>105526.53220098648</v>
      </c>
      <c r="S32" s="34">
        <v>119615.46875650735</v>
      </c>
      <c r="T32" s="34">
        <v>137305.32948083064</v>
      </c>
      <c r="U32" s="34">
        <v>147123.43211106537</v>
      </c>
      <c r="V32" s="34">
        <v>151779.88269480772</v>
      </c>
      <c r="W32" s="90"/>
      <c r="X32" s="382">
        <f>V32/U32-1</f>
        <v>3.1649958928548827E-2</v>
      </c>
      <c r="Y32" s="431"/>
      <c r="Z32" s="158"/>
      <c r="AA32" s="31"/>
      <c r="AB32" s="31"/>
    </row>
    <row r="33" spans="1:28" s="32" customFormat="1" ht="12.75" customHeight="1" x14ac:dyDescent="0.2">
      <c r="A33" s="344" t="s">
        <v>273</v>
      </c>
      <c r="B33" s="482" t="s">
        <v>258</v>
      </c>
      <c r="C33" s="345" t="s">
        <v>228</v>
      </c>
      <c r="D33" s="483" t="s">
        <v>257</v>
      </c>
      <c r="E33" s="346">
        <v>134867</v>
      </c>
      <c r="F33" s="346">
        <v>144600</v>
      </c>
      <c r="G33" s="346">
        <v>157590</v>
      </c>
      <c r="H33" s="346">
        <v>162937</v>
      </c>
      <c r="I33" s="346">
        <v>164300</v>
      </c>
      <c r="J33" s="346">
        <v>172400.05799999999</v>
      </c>
      <c r="K33" s="346">
        <v>179347.83100000001</v>
      </c>
      <c r="L33" s="346">
        <v>187886.31400000001</v>
      </c>
      <c r="M33" s="346">
        <v>199741.65899999999</v>
      </c>
      <c r="N33" s="346">
        <v>205574.71399999998</v>
      </c>
      <c r="O33" s="346">
        <v>211451.31693799997</v>
      </c>
      <c r="P33" s="346">
        <v>211848.49293853459</v>
      </c>
      <c r="Q33" s="346">
        <v>216359.28889298107</v>
      </c>
      <c r="R33" s="346">
        <v>217803.15958690748</v>
      </c>
      <c r="S33" s="346">
        <v>233785.11743703636</v>
      </c>
      <c r="T33" s="346">
        <v>240614.24627577979</v>
      </c>
      <c r="U33" s="346">
        <v>238863.5093697781</v>
      </c>
      <c r="V33" s="346">
        <v>236279.77908849949</v>
      </c>
      <c r="W33" s="90"/>
      <c r="X33" s="383">
        <f>V33/U33-1</f>
        <v>-1.0816764302323034E-2</v>
      </c>
      <c r="Y33" s="431"/>
      <c r="Z33" s="158"/>
      <c r="AA33" s="31"/>
      <c r="AB33" s="31"/>
    </row>
    <row r="34" spans="1:28" s="222" customFormat="1" ht="12.6" customHeight="1" x14ac:dyDescent="0.2">
      <c r="A34" s="220"/>
      <c r="B34" s="414"/>
      <c r="C34" s="223"/>
      <c r="D34" s="41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90"/>
      <c r="X34" s="386"/>
      <c r="Y34" s="538"/>
      <c r="Z34" s="221"/>
      <c r="AA34" s="221"/>
      <c r="AB34" s="221"/>
    </row>
    <row r="35" spans="1:28" s="32" customFormat="1" ht="12.75" customHeight="1" x14ac:dyDescent="0.2">
      <c r="A35" s="71" t="s">
        <v>198</v>
      </c>
      <c r="B35" s="415" t="s">
        <v>255</v>
      </c>
      <c r="C35" s="33" t="s">
        <v>92</v>
      </c>
      <c r="D35" s="415" t="s">
        <v>256</v>
      </c>
      <c r="E35" s="35"/>
      <c r="F35" s="35"/>
      <c r="G35" s="34">
        <v>1471</v>
      </c>
      <c r="H35" s="34">
        <v>3508</v>
      </c>
      <c r="I35" s="34">
        <v>5523</v>
      </c>
      <c r="J35" s="34">
        <v>8188</v>
      </c>
      <c r="K35" s="34">
        <v>10335</v>
      </c>
      <c r="L35" s="34">
        <v>12597</v>
      </c>
      <c r="M35" s="34">
        <v>15050</v>
      </c>
      <c r="N35" s="34">
        <v>19236</v>
      </c>
      <c r="O35" s="34">
        <v>34653</v>
      </c>
      <c r="P35" s="34">
        <v>63015.481694246097</v>
      </c>
      <c r="Q35" s="34">
        <v>102775.94919838299</v>
      </c>
      <c r="R35" s="34">
        <v>146388.71903027801</v>
      </c>
      <c r="S35" s="34">
        <v>182952.732730925</v>
      </c>
      <c r="T35" s="34">
        <v>193163.6577788</v>
      </c>
      <c r="U35" s="34">
        <v>197403.40411561501</v>
      </c>
      <c r="V35" s="34">
        <v>202475.4278583097</v>
      </c>
      <c r="W35" s="90"/>
      <c r="X35" s="382">
        <f>V35/U35-1</f>
        <v>2.5693699485162425E-2</v>
      </c>
      <c r="Y35" s="431"/>
      <c r="Z35" s="158"/>
      <c r="AA35" s="31"/>
      <c r="AB35" s="31"/>
    </row>
    <row r="36" spans="1:28" ht="12.75" customHeight="1" x14ac:dyDescent="0.2">
      <c r="A36" s="211" t="s">
        <v>208</v>
      </c>
      <c r="B36" s="416" t="s">
        <v>250</v>
      </c>
      <c r="C36" s="33" t="s">
        <v>112</v>
      </c>
      <c r="D36" s="416" t="s">
        <v>259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94">
        <v>2930</v>
      </c>
      <c r="P36" s="94">
        <v>13267</v>
      </c>
      <c r="Q36" s="94">
        <v>30331.078220578907</v>
      </c>
      <c r="R36" s="94">
        <v>55804.915345258793</v>
      </c>
      <c r="S36" s="94">
        <v>94999.217537095508</v>
      </c>
      <c r="T36" s="94">
        <v>155277.65599915918</v>
      </c>
      <c r="U36" s="94">
        <v>305650.08960447559</v>
      </c>
      <c r="V36" s="94">
        <v>558464.47124405857</v>
      </c>
      <c r="X36" s="382">
        <f>V36/U36-1</f>
        <v>0.82713661876145927</v>
      </c>
    </row>
    <row r="37" spans="1:28" ht="12.75" customHeight="1" x14ac:dyDescent="0.2">
      <c r="A37" s="236" t="str">
        <f>$A$7</f>
        <v>Source ARCEP - 1998 to 2014 annual surveys. 2015 quarterly surveys.</v>
      </c>
      <c r="B37" s="440"/>
      <c r="C37" s="114" t="str">
        <f>$C$7</f>
        <v>Source ARCEP - Enquêtes annuelles 1998 à 2014. Enquêtes trimestrielles 2015.</v>
      </c>
      <c r="D37" s="408"/>
      <c r="E37" s="36"/>
      <c r="F37" s="36"/>
      <c r="G37" s="36"/>
      <c r="H37" s="36"/>
      <c r="I37" s="36"/>
      <c r="J37" s="36"/>
      <c r="K37" s="37"/>
      <c r="L37" s="37"/>
      <c r="M37" s="36"/>
      <c r="N37" s="37"/>
      <c r="O37" s="37"/>
      <c r="P37" s="37"/>
      <c r="Q37" s="37"/>
      <c r="R37" s="37"/>
      <c r="S37" s="37"/>
      <c r="T37" s="37" t="s">
        <v>47</v>
      </c>
      <c r="U37" s="37" t="s">
        <v>47</v>
      </c>
      <c r="V37" s="37" t="s">
        <v>47</v>
      </c>
      <c r="X37" s="387"/>
    </row>
    <row r="38" spans="1:28" ht="12.75" customHeight="1" x14ac:dyDescent="0.2">
      <c r="B38" s="440"/>
      <c r="C38" s="113"/>
      <c r="D38" s="408"/>
      <c r="E38" s="36"/>
      <c r="F38" s="36"/>
      <c r="G38" s="36"/>
      <c r="H38" s="36"/>
      <c r="I38" s="36"/>
      <c r="J38" s="36"/>
      <c r="K38" s="37"/>
      <c r="L38" s="37"/>
      <c r="M38" s="36"/>
      <c r="N38" s="37"/>
      <c r="O38" s="37"/>
      <c r="P38" s="14"/>
      <c r="Q38" s="14"/>
      <c r="R38" s="14"/>
      <c r="S38" s="14"/>
      <c r="T38" s="14"/>
      <c r="U38" s="14"/>
      <c r="V38" s="14"/>
    </row>
    <row r="39" spans="1:28" s="21" customFormat="1" ht="12.75" customHeight="1" x14ac:dyDescent="0.2">
      <c r="A39" s="348" t="s">
        <v>121</v>
      </c>
      <c r="B39" s="444"/>
      <c r="C39" s="577" t="s">
        <v>6</v>
      </c>
      <c r="D39" s="577"/>
      <c r="E39" s="7">
        <v>1998</v>
      </c>
      <c r="F39" s="7">
        <v>1999</v>
      </c>
      <c r="G39" s="7">
        <v>2000</v>
      </c>
      <c r="H39" s="7">
        <v>2001</v>
      </c>
      <c r="I39" s="7">
        <v>2002</v>
      </c>
      <c r="J39" s="7">
        <v>2003</v>
      </c>
      <c r="K39" s="7">
        <v>2004</v>
      </c>
      <c r="L39" s="7">
        <v>2005</v>
      </c>
      <c r="M39" s="7">
        <v>2006</v>
      </c>
      <c r="N39" s="7">
        <v>2007</v>
      </c>
      <c r="O39" s="7">
        <v>2008</v>
      </c>
      <c r="P39" s="7">
        <v>2009</v>
      </c>
      <c r="Q39" s="7">
        <f t="shared" ref="Q39:V39" si="4">Q$3</f>
        <v>2010</v>
      </c>
      <c r="R39" s="7">
        <f t="shared" si="4"/>
        <v>2011</v>
      </c>
      <c r="S39" s="7">
        <f t="shared" si="4"/>
        <v>2012</v>
      </c>
      <c r="T39" s="7">
        <f t="shared" si="4"/>
        <v>2013</v>
      </c>
      <c r="U39" s="7">
        <f t="shared" si="4"/>
        <v>2014</v>
      </c>
      <c r="V39" s="7" t="str">
        <f t="shared" si="4"/>
        <v>2015p</v>
      </c>
      <c r="W39" s="90"/>
      <c r="X39" s="280" t="str">
        <f>X$19</f>
        <v>Evolution annuelle</v>
      </c>
      <c r="Y39" s="431"/>
      <c r="Z39" s="154"/>
      <c r="AA39" s="28"/>
      <c r="AB39" s="28"/>
    </row>
    <row r="40" spans="1:28" ht="12.75" customHeight="1" x14ac:dyDescent="0.2">
      <c r="A40" s="195" t="s">
        <v>115</v>
      </c>
      <c r="B40" s="417" t="s">
        <v>255</v>
      </c>
      <c r="C40" s="29" t="s">
        <v>7</v>
      </c>
      <c r="D40" s="417" t="s">
        <v>256</v>
      </c>
      <c r="E40" s="38">
        <v>33.856991000000001</v>
      </c>
      <c r="F40" s="38">
        <v>33.887995000000004</v>
      </c>
      <c r="G40" s="38">
        <v>34.013254000000003</v>
      </c>
      <c r="H40" s="38">
        <v>34.083419999999997</v>
      </c>
      <c r="I40" s="38">
        <v>34.122056999999998</v>
      </c>
      <c r="J40" s="38">
        <v>33.907899</v>
      </c>
      <c r="K40" s="38">
        <v>34.540520999999998</v>
      </c>
      <c r="L40" s="38">
        <v>36.498362</v>
      </c>
      <c r="M40" s="38">
        <v>38.248885000000001</v>
      </c>
      <c r="N40" s="38">
        <v>39.642982000000003</v>
      </c>
      <c r="O40" s="38">
        <v>40.765636000000001</v>
      </c>
      <c r="P40" s="38">
        <v>41.093989944708767</v>
      </c>
      <c r="Q40" s="38">
        <v>40.744053000000001</v>
      </c>
      <c r="R40" s="38">
        <v>40.4900236763838</v>
      </c>
      <c r="S40" s="38">
        <v>39.646781094333299</v>
      </c>
      <c r="T40" s="38">
        <v>39.152513000000042</v>
      </c>
      <c r="U40" s="38">
        <v>39.037855839285669</v>
      </c>
      <c r="V40" s="38">
        <v>38.928967421052597</v>
      </c>
      <c r="X40" s="382">
        <f>V40/U40-1</f>
        <v>-2.7893032517296579E-3</v>
      </c>
      <c r="Z40" s="158"/>
      <c r="AA40" s="31"/>
      <c r="AB40" s="31"/>
    </row>
    <row r="41" spans="1:28" s="32" customFormat="1" ht="12.75" customHeight="1" x14ac:dyDescent="0.2">
      <c r="A41" s="214" t="s">
        <v>207</v>
      </c>
      <c r="B41" s="415" t="s">
        <v>255</v>
      </c>
      <c r="C41" s="29" t="s">
        <v>67</v>
      </c>
      <c r="D41" s="415" t="s">
        <v>256</v>
      </c>
      <c r="E41" s="39">
        <v>1.28</v>
      </c>
      <c r="F41" s="39">
        <v>3.03</v>
      </c>
      <c r="G41" s="39">
        <v>5.4591469999999997</v>
      </c>
      <c r="H41" s="39">
        <v>6.9870029999999996</v>
      </c>
      <c r="I41" s="39">
        <v>9.1238869999999999</v>
      </c>
      <c r="J41" s="39">
        <v>10.617186</v>
      </c>
      <c r="K41" s="39">
        <v>11.938705000000001</v>
      </c>
      <c r="L41" s="39">
        <v>13.216799999999999</v>
      </c>
      <c r="M41" s="39">
        <v>15.267426</v>
      </c>
      <c r="N41" s="39">
        <v>17.248999999999999</v>
      </c>
      <c r="O41" s="39">
        <v>18.792707999999998</v>
      </c>
      <c r="P41" s="39">
        <v>20.48977497680664</v>
      </c>
      <c r="Q41" s="39">
        <v>21.841786000000003</v>
      </c>
      <c r="R41" s="38">
        <v>23.051038050999999</v>
      </c>
      <c r="S41" s="38">
        <v>24.207941999999999</v>
      </c>
      <c r="T41" s="38">
        <v>25.101063999999997</v>
      </c>
      <c r="U41" s="38">
        <v>26.085167300000002</v>
      </c>
      <c r="V41" s="38">
        <v>26.952188</v>
      </c>
      <c r="W41" s="90"/>
      <c r="X41" s="382">
        <f>V41/U41-1</f>
        <v>3.3238073194186368E-2</v>
      </c>
      <c r="Y41" s="431"/>
      <c r="Z41" s="158"/>
      <c r="AA41" s="31"/>
      <c r="AB41" s="31"/>
    </row>
    <row r="42" spans="1:28" s="32" customFormat="1" ht="12.75" customHeight="1" x14ac:dyDescent="0.2">
      <c r="A42" s="214" t="s">
        <v>202</v>
      </c>
      <c r="B42" s="415" t="s">
        <v>255</v>
      </c>
      <c r="C42" s="33" t="s">
        <v>170</v>
      </c>
      <c r="D42" s="415" t="s">
        <v>256</v>
      </c>
      <c r="E42" s="152">
        <v>11.210100000000001</v>
      </c>
      <c r="F42" s="152">
        <v>20.619562999999999</v>
      </c>
      <c r="G42" s="152">
        <v>29.644770999999999</v>
      </c>
      <c r="H42" s="152">
        <v>36.853961999999996</v>
      </c>
      <c r="I42" s="152">
        <v>38.592776999999998</v>
      </c>
      <c r="J42" s="152">
        <v>41.701857000000004</v>
      </c>
      <c r="K42" s="152">
        <v>44.544088000000002</v>
      </c>
      <c r="L42" s="152">
        <v>48.088144999999997</v>
      </c>
      <c r="M42" s="172">
        <v>51.662793000000001</v>
      </c>
      <c r="N42" s="172">
        <v>54.849902999999998</v>
      </c>
      <c r="O42" s="172">
        <v>57.094391000000002</v>
      </c>
      <c r="P42" s="172">
        <v>59.968349650649998</v>
      </c>
      <c r="Q42" s="40">
        <v>62.403203620604998</v>
      </c>
      <c r="R42" s="40">
        <v>65.211640999999901</v>
      </c>
      <c r="S42" s="40">
        <v>68.435660000000013</v>
      </c>
      <c r="T42" s="40">
        <v>69.909236000000007</v>
      </c>
      <c r="U42" s="40">
        <v>71.67518299999999</v>
      </c>
      <c r="V42" s="40">
        <v>72.124072999999996</v>
      </c>
      <c r="W42" s="90"/>
      <c r="X42" s="382">
        <f>V42/U42-1</f>
        <v>6.2628371663873139E-3</v>
      </c>
      <c r="Y42" s="431"/>
      <c r="Z42" s="158"/>
      <c r="AA42" s="31"/>
      <c r="AB42" s="31"/>
    </row>
    <row r="43" spans="1:28" ht="12.75" customHeight="1" x14ac:dyDescent="0.2">
      <c r="A43" s="195" t="s">
        <v>201</v>
      </c>
      <c r="B43" s="415" t="s">
        <v>255</v>
      </c>
      <c r="C43" s="33" t="s">
        <v>171</v>
      </c>
      <c r="D43" s="415" t="s">
        <v>256</v>
      </c>
      <c r="E43" s="152">
        <v>11.210100000000001</v>
      </c>
      <c r="F43" s="152">
        <v>20.619562999999999</v>
      </c>
      <c r="G43" s="152">
        <v>29.644770999999999</v>
      </c>
      <c r="H43" s="152">
        <v>36.853961999999996</v>
      </c>
      <c r="I43" s="152">
        <v>38.592776999999998</v>
      </c>
      <c r="J43" s="152">
        <v>41.701857000000004</v>
      </c>
      <c r="K43" s="152">
        <v>44.544088000000002</v>
      </c>
      <c r="L43" s="152">
        <v>48.088144999999997</v>
      </c>
      <c r="M43" s="152">
        <v>51.662793000000001</v>
      </c>
      <c r="N43" s="152">
        <v>55.337367</v>
      </c>
      <c r="O43" s="152">
        <v>57.993915000000001</v>
      </c>
      <c r="P43" s="152">
        <v>61.536391650649996</v>
      </c>
      <c r="Q43" s="152">
        <v>65.028985620604999</v>
      </c>
      <c r="R43" s="152">
        <v>68.572294999999897</v>
      </c>
      <c r="S43" s="152">
        <v>73.114637000000016</v>
      </c>
      <c r="T43" s="152">
        <v>76.799515000000014</v>
      </c>
      <c r="U43" s="152">
        <v>79.931992999999991</v>
      </c>
      <c r="V43" s="152">
        <v>82.685661999999994</v>
      </c>
      <c r="X43" s="382">
        <f>V43/U43-1</f>
        <v>3.4450148140307224E-2</v>
      </c>
    </row>
    <row r="44" spans="1:28" ht="12.75" customHeight="1" x14ac:dyDescent="0.2">
      <c r="A44" s="236" t="str">
        <f>$A$7</f>
        <v>Source ARCEP - 1998 to 2014 annual surveys. 2015 quarterly surveys.</v>
      </c>
      <c r="B44" s="440"/>
      <c r="C44" s="114" t="str">
        <f>$C$7</f>
        <v>Source ARCEP - Enquêtes annuelles 1998 à 2014. Enquêtes trimestrielles 2015.</v>
      </c>
      <c r="D44" s="408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</row>
    <row r="45" spans="1:28" ht="12.75" customHeight="1" thickBot="1" x14ac:dyDescent="0.25">
      <c r="B45" s="440"/>
      <c r="C45" s="113"/>
      <c r="D45" s="408"/>
      <c r="E45" s="36"/>
      <c r="F45" s="36"/>
      <c r="G45" s="36"/>
      <c r="H45" s="36"/>
      <c r="I45" s="36"/>
      <c r="J45" s="36"/>
      <c r="K45" s="37"/>
      <c r="L45" s="37"/>
      <c r="M45" s="36"/>
      <c r="N45" s="37"/>
      <c r="O45" s="37"/>
      <c r="P45" s="37"/>
      <c r="Q45" s="37"/>
      <c r="R45" s="37"/>
      <c r="S45" s="37"/>
      <c r="T45" s="37"/>
      <c r="U45" s="37"/>
      <c r="V45" s="37"/>
    </row>
    <row r="46" spans="1:28" s="41" customFormat="1" ht="16.5" customHeight="1" thickBot="1" x14ac:dyDescent="0.25">
      <c r="A46" s="1" t="s">
        <v>216</v>
      </c>
      <c r="B46" s="437"/>
      <c r="C46" s="1" t="s">
        <v>8</v>
      </c>
      <c r="D46" s="404"/>
      <c r="E46" s="45"/>
      <c r="F46" s="45"/>
      <c r="G46" s="45"/>
      <c r="H46" s="45"/>
      <c r="I46" s="45"/>
      <c r="J46" s="45"/>
      <c r="K46" s="46"/>
      <c r="L46" s="46"/>
      <c r="M46" s="45"/>
      <c r="N46" s="3"/>
      <c r="O46" s="2"/>
      <c r="P46" s="3"/>
      <c r="Q46" s="3"/>
      <c r="R46" s="3"/>
      <c r="S46" s="3"/>
      <c r="T46" s="3"/>
      <c r="U46" s="3"/>
      <c r="V46" s="249"/>
      <c r="W46" s="90"/>
      <c r="X46" s="378"/>
      <c r="Y46" s="431"/>
      <c r="Z46" s="117"/>
      <c r="AA46" s="47"/>
      <c r="AB46" s="47"/>
    </row>
    <row r="47" spans="1:28" s="41" customFormat="1" ht="12.75" customHeight="1" x14ac:dyDescent="0.2">
      <c r="A47" s="251"/>
      <c r="B47" s="445"/>
      <c r="C47" s="42"/>
      <c r="D47" s="418"/>
      <c r="E47" s="43"/>
      <c r="F47" s="43"/>
      <c r="G47" s="44"/>
      <c r="H47" s="44"/>
      <c r="I47" s="44"/>
      <c r="J47" s="44"/>
      <c r="K47" s="25"/>
      <c r="L47" s="25"/>
      <c r="M47" s="44"/>
      <c r="N47" s="25"/>
      <c r="O47" s="25"/>
      <c r="P47" s="25"/>
      <c r="Q47" s="25"/>
      <c r="R47" s="25"/>
      <c r="S47" s="25"/>
      <c r="T47" s="25"/>
      <c r="U47" s="25"/>
      <c r="V47" s="25"/>
      <c r="W47" s="90"/>
      <c r="X47" s="378"/>
      <c r="Y47" s="431"/>
      <c r="Z47" s="117"/>
      <c r="AA47" s="47"/>
      <c r="AB47" s="47"/>
    </row>
    <row r="48" spans="1:28" s="41" customFormat="1" ht="12.6" customHeight="1" x14ac:dyDescent="0.2">
      <c r="A48" s="297" t="s">
        <v>162</v>
      </c>
      <c r="B48" s="446"/>
      <c r="C48" s="298" t="s">
        <v>1</v>
      </c>
      <c r="D48" s="419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90"/>
      <c r="X48" s="378"/>
      <c r="Y48" s="431"/>
      <c r="Z48" s="117"/>
      <c r="AA48" s="47"/>
      <c r="AB48" s="47"/>
    </row>
    <row r="49" spans="1:28" s="41" customFormat="1" ht="12.75" customHeight="1" x14ac:dyDescent="0.2">
      <c r="A49" s="251"/>
      <c r="B49" s="445"/>
      <c r="C49" s="42"/>
      <c r="D49" s="418"/>
      <c r="E49" s="43"/>
      <c r="F49" s="43"/>
      <c r="G49" s="44"/>
      <c r="H49" s="44"/>
      <c r="I49" s="44"/>
      <c r="J49" s="44"/>
      <c r="K49" s="25"/>
      <c r="L49" s="25"/>
      <c r="M49" s="44"/>
      <c r="N49" s="25"/>
      <c r="O49" s="25"/>
      <c r="P49" s="25"/>
      <c r="Q49" s="25"/>
      <c r="R49" s="25"/>
      <c r="S49" s="25"/>
      <c r="T49" s="25"/>
      <c r="U49" s="25"/>
      <c r="V49" s="25"/>
      <c r="W49" s="90"/>
      <c r="X49" s="378"/>
      <c r="Y49" s="431"/>
      <c r="Z49" s="117"/>
      <c r="AA49" s="47"/>
      <c r="AB49" s="47"/>
    </row>
    <row r="50" spans="1:28" s="41" customFormat="1" ht="12.75" customHeight="1" x14ac:dyDescent="0.2">
      <c r="A50" s="251"/>
      <c r="B50" s="438"/>
      <c r="C50" s="218"/>
      <c r="D50" s="406"/>
      <c r="E50" s="7">
        <v>1998</v>
      </c>
      <c r="F50" s="7">
        <v>1999</v>
      </c>
      <c r="G50" s="7">
        <v>2000</v>
      </c>
      <c r="H50" s="7">
        <v>2001</v>
      </c>
      <c r="I50" s="7">
        <v>2002</v>
      </c>
      <c r="J50" s="7">
        <v>2003</v>
      </c>
      <c r="K50" s="7">
        <v>2004</v>
      </c>
      <c r="L50" s="7">
        <v>2005</v>
      </c>
      <c r="M50" s="7">
        <v>2006</v>
      </c>
      <c r="N50" s="7">
        <v>2007</v>
      </c>
      <c r="O50" s="7">
        <v>2008</v>
      </c>
      <c r="P50" s="7">
        <v>2009</v>
      </c>
      <c r="Q50" s="7">
        <f t="shared" ref="Q50:V50" si="5">Q$3</f>
        <v>2010</v>
      </c>
      <c r="R50" s="7">
        <f t="shared" si="5"/>
        <v>2011</v>
      </c>
      <c r="S50" s="7">
        <f t="shared" si="5"/>
        <v>2012</v>
      </c>
      <c r="T50" s="7">
        <f t="shared" si="5"/>
        <v>2013</v>
      </c>
      <c r="U50" s="7">
        <f t="shared" si="5"/>
        <v>2014</v>
      </c>
      <c r="V50" s="7" t="str">
        <f t="shared" si="5"/>
        <v>2015p</v>
      </c>
      <c r="W50" s="90"/>
      <c r="X50" s="280" t="str">
        <f>X$19</f>
        <v>Evolution annuelle</v>
      </c>
      <c r="Y50" s="431"/>
      <c r="Z50" s="117"/>
      <c r="AA50" s="47"/>
      <c r="AB50" s="47"/>
    </row>
    <row r="51" spans="1:28" s="41" customFormat="1" ht="12.6" customHeight="1" x14ac:dyDescent="0.2">
      <c r="A51" s="299" t="s">
        <v>173</v>
      </c>
      <c r="B51" s="481" t="s">
        <v>255</v>
      </c>
      <c r="C51" s="300" t="s">
        <v>28</v>
      </c>
      <c r="D51" s="481" t="s">
        <v>256</v>
      </c>
      <c r="E51" s="301">
        <v>33.856991000000001</v>
      </c>
      <c r="F51" s="301">
        <v>33.887994999999997</v>
      </c>
      <c r="G51" s="301">
        <v>34.013254000000003</v>
      </c>
      <c r="H51" s="301">
        <v>34.083419999999997</v>
      </c>
      <c r="I51" s="301">
        <v>34.122056999999998</v>
      </c>
      <c r="J51" s="301">
        <v>33.907899</v>
      </c>
      <c r="K51" s="301">
        <v>33.710451999999997</v>
      </c>
      <c r="L51" s="301">
        <v>33.717162999999999</v>
      </c>
      <c r="M51" s="301">
        <v>34.125135</v>
      </c>
      <c r="N51" s="301">
        <v>34.527000000000001</v>
      </c>
      <c r="O51" s="301">
        <v>34.466253999999999</v>
      </c>
      <c r="P51" s="301">
        <v>35.580433339999999</v>
      </c>
      <c r="Q51" s="301">
        <v>35.632534999999997</v>
      </c>
      <c r="R51" s="301">
        <v>36.091749</v>
      </c>
      <c r="S51" s="301">
        <v>36.103656999999998</v>
      </c>
      <c r="T51" s="301">
        <v>36.200018</v>
      </c>
      <c r="U51" s="301">
        <v>36.531745839285705</v>
      </c>
      <c r="V51" s="301">
        <v>36.674098421052598</v>
      </c>
      <c r="W51" s="90"/>
      <c r="X51" s="377">
        <f>V51/U51-1</f>
        <v>3.896681598332119E-3</v>
      </c>
      <c r="Y51" s="431"/>
      <c r="Z51" s="117"/>
      <c r="AA51" s="47"/>
      <c r="AB51" s="47"/>
    </row>
    <row r="52" spans="1:28" s="41" customFormat="1" ht="12.75" customHeight="1" x14ac:dyDescent="0.2">
      <c r="A52" s="236" t="str">
        <f>$A$7</f>
        <v>Source ARCEP - 1998 to 2014 annual surveys. 2015 quarterly surveys.</v>
      </c>
      <c r="B52" s="440"/>
      <c r="C52" s="114" t="str">
        <f>$C$7</f>
        <v>Source ARCEP - Enquêtes annuelles 1998 à 2014. Enquêtes trimestrielles 2015.</v>
      </c>
      <c r="D52" s="408"/>
      <c r="E52" s="43"/>
      <c r="F52" s="43"/>
      <c r="G52" s="44"/>
      <c r="H52" s="44"/>
      <c r="I52" s="44"/>
      <c r="J52" s="44"/>
      <c r="K52" s="25"/>
      <c r="L52" s="25"/>
      <c r="M52" s="44"/>
      <c r="N52" s="25"/>
      <c r="O52" s="25"/>
      <c r="P52" s="25"/>
      <c r="Q52" s="25"/>
      <c r="R52" s="25"/>
      <c r="S52" s="25"/>
      <c r="T52" s="25" t="s">
        <v>47</v>
      </c>
      <c r="U52" s="25" t="s">
        <v>47</v>
      </c>
      <c r="V52" s="25" t="s">
        <v>47</v>
      </c>
      <c r="W52" s="90"/>
      <c r="X52" s="378"/>
      <c r="Y52" s="431"/>
      <c r="Z52" s="117"/>
      <c r="AA52" s="47"/>
      <c r="AB52" s="47"/>
    </row>
    <row r="53" spans="1:28" s="41" customFormat="1" ht="12.75" customHeight="1" x14ac:dyDescent="0.2">
      <c r="A53" s="251"/>
      <c r="B53" s="440"/>
      <c r="C53" s="112"/>
      <c r="D53" s="408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5"/>
      <c r="Q53" s="495"/>
      <c r="R53" s="495"/>
      <c r="S53" s="495"/>
      <c r="T53" s="495"/>
      <c r="U53" s="495"/>
      <c r="V53" s="495"/>
      <c r="W53" s="90"/>
      <c r="X53" s="378"/>
      <c r="Y53" s="431"/>
      <c r="Z53" s="117"/>
      <c r="AA53" s="47"/>
      <c r="AB53" s="47"/>
    </row>
    <row r="54" spans="1:28" s="41" customFormat="1" ht="12.75" customHeight="1" x14ac:dyDescent="0.2">
      <c r="A54" s="251"/>
      <c r="B54" s="438"/>
      <c r="C54" s="218"/>
      <c r="D54" s="406"/>
      <c r="E54" s="7">
        <v>1998</v>
      </c>
      <c r="F54" s="7">
        <v>1999</v>
      </c>
      <c r="G54" s="7">
        <v>2000</v>
      </c>
      <c r="H54" s="7">
        <v>2001</v>
      </c>
      <c r="I54" s="7">
        <v>2002</v>
      </c>
      <c r="J54" s="7">
        <v>2003</v>
      </c>
      <c r="K54" s="7">
        <v>2004</v>
      </c>
      <c r="L54" s="7">
        <v>2005</v>
      </c>
      <c r="M54" s="7">
        <v>2006</v>
      </c>
      <c r="N54" s="7">
        <v>2007</v>
      </c>
      <c r="O54" s="7">
        <v>2008</v>
      </c>
      <c r="P54" s="7">
        <v>2009</v>
      </c>
      <c r="Q54" s="7">
        <f t="shared" ref="Q54:V54" si="6">Q$3</f>
        <v>2010</v>
      </c>
      <c r="R54" s="7">
        <f t="shared" si="6"/>
        <v>2011</v>
      </c>
      <c r="S54" s="7">
        <f t="shared" si="6"/>
        <v>2012</v>
      </c>
      <c r="T54" s="7">
        <f t="shared" si="6"/>
        <v>2013</v>
      </c>
      <c r="U54" s="7">
        <f t="shared" si="6"/>
        <v>2014</v>
      </c>
      <c r="V54" s="7" t="str">
        <f t="shared" si="6"/>
        <v>2015p</v>
      </c>
      <c r="W54" s="90"/>
      <c r="X54" s="280" t="str">
        <f>X$19</f>
        <v>Evolution annuelle</v>
      </c>
      <c r="Y54" s="431"/>
      <c r="Z54" s="117"/>
      <c r="AA54" s="47"/>
      <c r="AB54" s="47"/>
    </row>
    <row r="55" spans="1:28" s="41" customFormat="1" ht="12.6" customHeight="1" x14ac:dyDescent="0.2">
      <c r="A55" s="299" t="s">
        <v>115</v>
      </c>
      <c r="B55" s="481" t="s">
        <v>255</v>
      </c>
      <c r="C55" s="300" t="s">
        <v>9</v>
      </c>
      <c r="D55" s="481" t="s">
        <v>256</v>
      </c>
      <c r="E55" s="301">
        <v>33.856991000000001</v>
      </c>
      <c r="F55" s="301">
        <v>33.887995000000004</v>
      </c>
      <c r="G55" s="301">
        <v>34.013254000000003</v>
      </c>
      <c r="H55" s="301">
        <v>34.083419999999997</v>
      </c>
      <c r="I55" s="301">
        <v>34.122056999999998</v>
      </c>
      <c r="J55" s="301">
        <v>33.907899</v>
      </c>
      <c r="K55" s="301">
        <v>34.540520999999998</v>
      </c>
      <c r="L55" s="301">
        <v>36.498362</v>
      </c>
      <c r="M55" s="301">
        <v>38.248885000000001</v>
      </c>
      <c r="N55" s="301">
        <v>39.642982000000003</v>
      </c>
      <c r="O55" s="301">
        <v>40.765636000000001</v>
      </c>
      <c r="P55" s="301">
        <v>41.093989944708767</v>
      </c>
      <c r="Q55" s="301">
        <v>40.744053000000001</v>
      </c>
      <c r="R55" s="301">
        <v>40.4900236763838</v>
      </c>
      <c r="S55" s="301">
        <v>39.646781094333299</v>
      </c>
      <c r="T55" s="301">
        <v>39.152513000000042</v>
      </c>
      <c r="U55" s="301">
        <v>39.037855839285669</v>
      </c>
      <c r="V55" s="301">
        <v>38.928967421052597</v>
      </c>
      <c r="W55" s="90"/>
      <c r="X55" s="377">
        <f>V55/U55-1</f>
        <v>-2.7893032517296579E-3</v>
      </c>
      <c r="Y55" s="431"/>
      <c r="Z55" s="117"/>
      <c r="AA55" s="47"/>
      <c r="AB55" s="47"/>
    </row>
    <row r="56" spans="1:28" ht="23.45" customHeight="1" x14ac:dyDescent="0.2">
      <c r="A56" s="195" t="s">
        <v>116</v>
      </c>
      <c r="B56" s="415" t="s">
        <v>255</v>
      </c>
      <c r="C56" s="87" t="s">
        <v>33</v>
      </c>
      <c r="D56" s="415" t="s">
        <v>256</v>
      </c>
      <c r="E56" s="48">
        <v>33.856991000000001</v>
      </c>
      <c r="F56" s="48">
        <v>33.887995000000004</v>
      </c>
      <c r="G56" s="48">
        <v>34.013254000000003</v>
      </c>
      <c r="H56" s="48">
        <v>34.083419999999997</v>
      </c>
      <c r="I56" s="48">
        <v>34.122056999999998</v>
      </c>
      <c r="J56" s="48">
        <v>33.907899</v>
      </c>
      <c r="K56" s="48">
        <v>33.609653999999999</v>
      </c>
      <c r="L56" s="48">
        <v>33.106087000000002</v>
      </c>
      <c r="M56" s="48">
        <v>31.59769</v>
      </c>
      <c r="N56" s="48">
        <v>28.737589</v>
      </c>
      <c r="O56" s="48">
        <v>26.345635999999999</v>
      </c>
      <c r="P56" s="48">
        <v>23.995061345099469</v>
      </c>
      <c r="Q56" s="48">
        <v>21.649159000000001</v>
      </c>
      <c r="R56" s="48">
        <v>19.511963120000001</v>
      </c>
      <c r="S56" s="48">
        <v>17.373948094333301</v>
      </c>
      <c r="T56" s="48">
        <v>15.581421000000038</v>
      </c>
      <c r="U56" s="48">
        <v>14.169164839285671</v>
      </c>
      <c r="V56" s="48">
        <v>12.854690421052601</v>
      </c>
      <c r="X56" s="382">
        <f>V56/U56-1</f>
        <v>-9.2770070300017715E-2</v>
      </c>
      <c r="Z56" s="117"/>
    </row>
    <row r="57" spans="1:28" ht="12.6" customHeight="1" x14ac:dyDescent="0.2">
      <c r="A57" s="373" t="s">
        <v>176</v>
      </c>
      <c r="B57" s="415" t="s">
        <v>255</v>
      </c>
      <c r="C57" s="372" t="s">
        <v>58</v>
      </c>
      <c r="D57" s="415" t="s">
        <v>256</v>
      </c>
      <c r="E57" s="35"/>
      <c r="F57" s="35"/>
      <c r="G57" s="35"/>
      <c r="H57" s="35"/>
      <c r="I57" s="35"/>
      <c r="J57" s="35"/>
      <c r="K57" s="35"/>
      <c r="L57" s="35"/>
      <c r="M57" s="35"/>
      <c r="N57" s="48">
        <v>0.70306900000000006</v>
      </c>
      <c r="O57" s="48">
        <v>0.94630100000000006</v>
      </c>
      <c r="P57" s="48">
        <v>1.1164810000000001</v>
      </c>
      <c r="Q57" s="48">
        <v>1.2977290000000001</v>
      </c>
      <c r="R57" s="48">
        <v>1.667206</v>
      </c>
      <c r="S57" s="227">
        <v>1.7901469999999999</v>
      </c>
      <c r="T57" s="228">
        <v>1.6291739999999999</v>
      </c>
      <c r="U57" s="48">
        <v>1.632069</v>
      </c>
      <c r="V57" s="48">
        <v>1.562824</v>
      </c>
      <c r="X57" s="382">
        <f>V57/U57-1</f>
        <v>-4.2427740493814925E-2</v>
      </c>
      <c r="Z57" s="117"/>
    </row>
    <row r="58" spans="1:28" s="41" customFormat="1" ht="15" customHeight="1" x14ac:dyDescent="0.2">
      <c r="A58" s="215" t="s">
        <v>117</v>
      </c>
      <c r="B58" s="415" t="s">
        <v>255</v>
      </c>
      <c r="C58" s="87" t="s">
        <v>35</v>
      </c>
      <c r="D58" s="415" t="s">
        <v>256</v>
      </c>
      <c r="E58" s="49"/>
      <c r="F58" s="49"/>
      <c r="G58" s="49"/>
      <c r="H58" s="49"/>
      <c r="I58" s="49"/>
      <c r="J58" s="49"/>
      <c r="K58" s="48">
        <v>0.93086699999999833</v>
      </c>
      <c r="L58" s="48">
        <v>3.3922750000000002</v>
      </c>
      <c r="M58" s="75">
        <v>6.6511950000000004</v>
      </c>
      <c r="N58" s="48">
        <v>10.905393</v>
      </c>
      <c r="O58" s="75">
        <v>14.42</v>
      </c>
      <c r="P58" s="48">
        <v>17.098928599609302</v>
      </c>
      <c r="Q58" s="48">
        <v>19.094894</v>
      </c>
      <c r="R58" s="48">
        <v>20.978060556383799</v>
      </c>
      <c r="S58" s="48">
        <v>22.272832999999999</v>
      </c>
      <c r="T58" s="48">
        <v>23.571092000000004</v>
      </c>
      <c r="U58" s="48">
        <v>24.868691000000002</v>
      </c>
      <c r="V58" s="48">
        <v>26.074276999999999</v>
      </c>
      <c r="W58" s="90"/>
      <c r="X58" s="382">
        <f>V58/U58-1</f>
        <v>4.847806424552048E-2</v>
      </c>
      <c r="Y58" s="431"/>
      <c r="Z58" s="117"/>
    </row>
    <row r="59" spans="1:28" s="11" customFormat="1" ht="12.6" customHeight="1" x14ac:dyDescent="0.2">
      <c r="A59" s="373" t="s">
        <v>199</v>
      </c>
      <c r="B59" s="415" t="s">
        <v>255</v>
      </c>
      <c r="C59" s="372" t="s">
        <v>34</v>
      </c>
      <c r="D59" s="415" t="s">
        <v>256</v>
      </c>
      <c r="E59" s="49"/>
      <c r="F59" s="49"/>
      <c r="G59" s="49"/>
      <c r="H59" s="49"/>
      <c r="I59" s="49"/>
      <c r="J59" s="49"/>
      <c r="K59" s="48">
        <v>0.100798</v>
      </c>
      <c r="L59" s="48">
        <v>0.60115699999999994</v>
      </c>
      <c r="M59" s="48">
        <v>2.3790290000000001</v>
      </c>
      <c r="N59" s="48">
        <v>5.4829999999999997</v>
      </c>
      <c r="O59" s="48">
        <v>8.1201209999999993</v>
      </c>
      <c r="P59" s="48">
        <v>10.701722</v>
      </c>
      <c r="Q59" s="48">
        <v>13.012234000000001</v>
      </c>
      <c r="R59" s="48">
        <v>15.242201</v>
      </c>
      <c r="S59" s="48">
        <v>17.146604</v>
      </c>
      <c r="T59" s="48">
        <v>18.637008000000002</v>
      </c>
      <c r="U59" s="48">
        <v>19.934343000000002</v>
      </c>
      <c r="V59" s="48">
        <v>20.478300000000001</v>
      </c>
      <c r="W59" s="90"/>
      <c r="X59" s="382">
        <f>V59/U59-1</f>
        <v>2.7287430541352631E-2</v>
      </c>
      <c r="Y59" s="431"/>
      <c r="Z59" s="117"/>
    </row>
    <row r="60" spans="1:28" s="41" customFormat="1" ht="12.75" customHeight="1" x14ac:dyDescent="0.2">
      <c r="A60" s="236" t="str">
        <f>$A$7</f>
        <v>Source ARCEP - 1998 to 2014 annual surveys. 2015 quarterly surveys.</v>
      </c>
      <c r="B60" s="440"/>
      <c r="C60" s="114" t="str">
        <f>$C$7</f>
        <v>Source ARCEP - Enquêtes annuelles 1998 à 2014. Enquêtes trimestrielles 2015.</v>
      </c>
      <c r="D60" s="408"/>
      <c r="E60" s="5"/>
      <c r="F60" s="5"/>
      <c r="G60" s="5"/>
      <c r="H60" s="5"/>
      <c r="I60" s="5"/>
      <c r="J60" s="5"/>
      <c r="K60" s="50"/>
      <c r="L60" s="50"/>
      <c r="M60" s="5"/>
      <c r="N60" s="50"/>
      <c r="O60" s="50"/>
      <c r="P60" s="50"/>
      <c r="Q60" s="50"/>
      <c r="R60" s="50"/>
      <c r="S60" s="50"/>
      <c r="T60" s="50"/>
      <c r="U60" s="50"/>
      <c r="V60" s="50"/>
      <c r="W60" s="90"/>
      <c r="X60" s="378"/>
      <c r="Y60" s="431"/>
      <c r="Z60" s="117"/>
    </row>
    <row r="61" spans="1:28" ht="12.75" customHeight="1" x14ac:dyDescent="0.2">
      <c r="B61" s="440"/>
      <c r="C61" s="112"/>
      <c r="D61" s="408"/>
      <c r="Z61" s="117"/>
    </row>
    <row r="62" spans="1:28" ht="12.75" customHeight="1" x14ac:dyDescent="0.2">
      <c r="B62" s="447"/>
      <c r="C62" s="229"/>
      <c r="D62" s="421"/>
      <c r="E62" s="7">
        <v>1998</v>
      </c>
      <c r="F62" s="7">
        <v>1999</v>
      </c>
      <c r="G62" s="51">
        <v>2000</v>
      </c>
      <c r="H62" s="51">
        <v>2001</v>
      </c>
      <c r="I62" s="51">
        <v>2002</v>
      </c>
      <c r="J62" s="51">
        <v>2003</v>
      </c>
      <c r="K62" s="51">
        <v>2004</v>
      </c>
      <c r="L62" s="7">
        <v>2005</v>
      </c>
      <c r="M62" s="51">
        <v>2006</v>
      </c>
      <c r="N62" s="7">
        <v>2007</v>
      </c>
      <c r="O62" s="51">
        <v>2008</v>
      </c>
      <c r="P62" s="7">
        <v>2009</v>
      </c>
      <c r="Q62" s="7">
        <f t="shared" ref="Q62:V62" si="7">Q$3</f>
        <v>2010</v>
      </c>
      <c r="R62" s="7">
        <f t="shared" si="7"/>
        <v>2011</v>
      </c>
      <c r="S62" s="7">
        <f t="shared" si="7"/>
        <v>2012</v>
      </c>
      <c r="T62" s="7">
        <f t="shared" si="7"/>
        <v>2013</v>
      </c>
      <c r="U62" s="7">
        <f t="shared" si="7"/>
        <v>2014</v>
      </c>
      <c r="V62" s="7" t="str">
        <f t="shared" si="7"/>
        <v>2015p</v>
      </c>
      <c r="X62" s="280" t="str">
        <f>X$19</f>
        <v>Evolution annuelle</v>
      </c>
      <c r="Z62" s="117"/>
    </row>
    <row r="63" spans="1:28" s="52" customFormat="1" ht="12.75" customHeight="1" x14ac:dyDescent="0.2">
      <c r="A63" s="195" t="s">
        <v>143</v>
      </c>
      <c r="B63" s="415" t="s">
        <v>255</v>
      </c>
      <c r="C63" s="101" t="s">
        <v>40</v>
      </c>
      <c r="D63" s="415" t="s">
        <v>256</v>
      </c>
      <c r="E63" s="35"/>
      <c r="F63" s="35"/>
      <c r="G63" s="53">
        <v>2.86</v>
      </c>
      <c r="H63" s="53">
        <v>3.1670590000000001</v>
      </c>
      <c r="I63" s="53">
        <v>2.722289</v>
      </c>
      <c r="J63" s="53">
        <v>2.9906709999999999</v>
      </c>
      <c r="K63" s="53">
        <v>2.5133779999999999</v>
      </c>
      <c r="L63" s="53">
        <v>2.532651</v>
      </c>
      <c r="M63" s="53">
        <v>1.4705619999999999</v>
      </c>
      <c r="N63" s="53">
        <v>1.042497</v>
      </c>
      <c r="O63" s="53">
        <v>0.64550099999999999</v>
      </c>
      <c r="P63" s="53">
        <v>0.37257951757812496</v>
      </c>
      <c r="Q63" s="53">
        <v>0.21736756132548002</v>
      </c>
      <c r="R63" s="53">
        <v>0.14795713051819001</v>
      </c>
      <c r="S63" s="53">
        <v>0.10763780059702301</v>
      </c>
      <c r="T63" s="53">
        <v>7.9767800546003395E-2</v>
      </c>
      <c r="U63" s="53">
        <v>5.7400962627424099E-2</v>
      </c>
      <c r="V63" s="53">
        <v>4.4631675548245896E-2</v>
      </c>
      <c r="W63" s="90"/>
      <c r="X63" s="382">
        <f>V63/U63-1</f>
        <v>-0.22245771664249936</v>
      </c>
      <c r="Y63" s="431"/>
      <c r="Z63" s="117"/>
    </row>
    <row r="64" spans="1:28" ht="12.75" customHeight="1" x14ac:dyDescent="0.2">
      <c r="A64" s="195" t="s">
        <v>144</v>
      </c>
      <c r="B64" s="415" t="s">
        <v>255</v>
      </c>
      <c r="C64" s="101" t="s">
        <v>41</v>
      </c>
      <c r="D64" s="415" t="s">
        <v>256</v>
      </c>
      <c r="E64" s="35"/>
      <c r="F64" s="35"/>
      <c r="G64" s="53">
        <v>1.49946</v>
      </c>
      <c r="H64" s="53">
        <v>2.7707169999999999</v>
      </c>
      <c r="I64" s="53">
        <v>3.6981929999999998</v>
      </c>
      <c r="J64" s="53">
        <v>4.5233210000000001</v>
      </c>
      <c r="K64" s="53">
        <v>5.1626539999999999</v>
      </c>
      <c r="L64" s="53">
        <v>5.6874140000000004</v>
      </c>
      <c r="M64" s="53">
        <v>5.4225859999999999</v>
      </c>
      <c r="N64" s="53">
        <v>3.9068100000000001</v>
      </c>
      <c r="O64" s="53">
        <v>2.6822210000000002</v>
      </c>
      <c r="P64" s="53">
        <v>2.4278106484374997</v>
      </c>
      <c r="Q64" s="53">
        <v>1.9342296775131702</v>
      </c>
      <c r="R64" s="53">
        <v>1.6557266953109702</v>
      </c>
      <c r="S64" s="53">
        <v>1.3451800550071</v>
      </c>
      <c r="T64" s="53">
        <v>1.1394856365471999</v>
      </c>
      <c r="U64" s="53">
        <v>1.00683342525663</v>
      </c>
      <c r="V64" s="53">
        <v>0.86062969949246892</v>
      </c>
      <c r="X64" s="382">
        <f>V64/U64-1</f>
        <v>-0.14521143428158978</v>
      </c>
      <c r="Z64" s="117"/>
    </row>
    <row r="65" spans="1:28" s="52" customFormat="1" ht="12.75" customHeight="1" x14ac:dyDescent="0.2">
      <c r="A65" s="302" t="s">
        <v>142</v>
      </c>
      <c r="B65" s="481" t="s">
        <v>255</v>
      </c>
      <c r="C65" s="303" t="s">
        <v>10</v>
      </c>
      <c r="D65" s="481" t="s">
        <v>256</v>
      </c>
      <c r="E65" s="35"/>
      <c r="F65" s="35"/>
      <c r="G65" s="304">
        <v>4.3594600000000003</v>
      </c>
      <c r="H65" s="304">
        <v>5.9377760000000004</v>
      </c>
      <c r="I65" s="304">
        <v>6.4204819999999998</v>
      </c>
      <c r="J65" s="304">
        <v>7.513992</v>
      </c>
      <c r="K65" s="304">
        <v>7.6760319999999993</v>
      </c>
      <c r="L65" s="304">
        <v>8.220065</v>
      </c>
      <c r="M65" s="304">
        <v>6.8931480000000001</v>
      </c>
      <c r="N65" s="304">
        <v>4.9493070000000001</v>
      </c>
      <c r="O65" s="304">
        <v>3.3277220000000001</v>
      </c>
      <c r="P65" s="304">
        <v>2.8003901660156245</v>
      </c>
      <c r="Q65" s="304">
        <v>2.1515972388386504</v>
      </c>
      <c r="R65" s="304">
        <v>1.8036838258291601</v>
      </c>
      <c r="S65" s="304">
        <v>1.4528178556041231</v>
      </c>
      <c r="T65" s="304">
        <v>1.2192534370932033</v>
      </c>
      <c r="U65" s="304">
        <v>1.0642343878840541</v>
      </c>
      <c r="V65" s="304">
        <v>0.9052613750407148</v>
      </c>
      <c r="W65" s="90"/>
      <c r="X65" s="377">
        <f>V65/U65-1</f>
        <v>-0.1493778200114495</v>
      </c>
      <c r="Y65" s="431"/>
      <c r="Z65" s="117"/>
    </row>
    <row r="66" spans="1:28" ht="12.75" customHeight="1" x14ac:dyDescent="0.2">
      <c r="A66" s="236" t="str">
        <f>$A$7</f>
        <v>Source ARCEP - 1998 to 2014 annual surveys. 2015 quarterly surveys.</v>
      </c>
      <c r="B66" s="440"/>
      <c r="C66" s="114" t="str">
        <f>$C$7</f>
        <v>Source ARCEP - Enquêtes annuelles 1998 à 2014. Enquêtes trimestrielles 2015.</v>
      </c>
      <c r="D66" s="408"/>
      <c r="G66" s="6"/>
      <c r="H66" s="6"/>
      <c r="I66" s="6"/>
      <c r="J66" s="6"/>
      <c r="M66" s="6"/>
      <c r="X66" s="388"/>
      <c r="Z66" s="117"/>
    </row>
    <row r="67" spans="1:28" ht="12.75" customHeight="1" x14ac:dyDescent="0.2">
      <c r="B67" s="440"/>
      <c r="C67" s="112"/>
      <c r="D67" s="408"/>
      <c r="Z67" s="117"/>
    </row>
    <row r="68" spans="1:28" ht="12.75" customHeight="1" x14ac:dyDescent="0.2">
      <c r="A68" s="286" t="s">
        <v>274</v>
      </c>
      <c r="B68" s="448"/>
      <c r="C68" s="578" t="s">
        <v>30</v>
      </c>
      <c r="D68" s="578"/>
      <c r="E68" s="238">
        <v>1998</v>
      </c>
      <c r="F68" s="238">
        <v>1999</v>
      </c>
      <c r="G68" s="238">
        <v>2000</v>
      </c>
      <c r="H68" s="238">
        <v>2001</v>
      </c>
      <c r="I68" s="238">
        <v>2002</v>
      </c>
      <c r="J68" s="238">
        <v>2003</v>
      </c>
      <c r="K68" s="238">
        <v>2004</v>
      </c>
      <c r="L68" s="238">
        <v>2005</v>
      </c>
      <c r="M68" s="238">
        <v>2006</v>
      </c>
      <c r="N68" s="238">
        <v>2007</v>
      </c>
      <c r="O68" s="238">
        <v>2008</v>
      </c>
      <c r="P68" s="238">
        <v>2009</v>
      </c>
      <c r="Q68" s="238">
        <f t="shared" ref="Q68:V68" si="8">Q$3</f>
        <v>2010</v>
      </c>
      <c r="R68" s="238">
        <f t="shared" si="8"/>
        <v>2011</v>
      </c>
      <c r="S68" s="238">
        <f t="shared" si="8"/>
        <v>2012</v>
      </c>
      <c r="T68" s="238">
        <f t="shared" si="8"/>
        <v>2013</v>
      </c>
      <c r="U68" s="238">
        <f t="shared" si="8"/>
        <v>2014</v>
      </c>
      <c r="V68" s="238" t="str">
        <f t="shared" si="8"/>
        <v>2015p</v>
      </c>
      <c r="X68" s="280" t="str">
        <f>X$19</f>
        <v>Evolution annuelle</v>
      </c>
      <c r="Z68" s="117"/>
    </row>
    <row r="69" spans="1:28" ht="12.75" customHeight="1" x14ac:dyDescent="0.2">
      <c r="A69" s="305" t="s">
        <v>209</v>
      </c>
      <c r="B69" s="420" t="s">
        <v>255</v>
      </c>
      <c r="C69" s="306" t="s">
        <v>29</v>
      </c>
      <c r="D69" s="420" t="s">
        <v>256</v>
      </c>
      <c r="E69" s="35"/>
      <c r="F69" s="35"/>
      <c r="G69" s="35"/>
      <c r="H69" s="35"/>
      <c r="I69" s="35"/>
      <c r="J69" s="35"/>
      <c r="K69" s="35"/>
      <c r="L69" s="307">
        <v>0.66181500000000004</v>
      </c>
      <c r="M69" s="307">
        <v>1.8863924999999999</v>
      </c>
      <c r="N69" s="307">
        <v>2.5251920000000001</v>
      </c>
      <c r="O69" s="307">
        <v>2.821078</v>
      </c>
      <c r="P69" s="307">
        <v>2.9214760000000002</v>
      </c>
      <c r="Q69" s="307">
        <v>2.4805189999999997</v>
      </c>
      <c r="R69" s="307">
        <v>2.5046225</v>
      </c>
      <c r="S69" s="307">
        <v>2.5138812765411851</v>
      </c>
      <c r="T69" s="307">
        <v>2.6200679999999998</v>
      </c>
      <c r="U69" s="307">
        <v>2.5382609999999999</v>
      </c>
      <c r="V69" s="307">
        <v>2.2520419999999999</v>
      </c>
      <c r="X69" s="389">
        <f>V69/U69-1</f>
        <v>-0.11276184757989827</v>
      </c>
      <c r="Z69" s="117"/>
    </row>
    <row r="70" spans="1:28" s="11" customFormat="1" ht="12.75" customHeight="1" x14ac:dyDescent="0.2">
      <c r="A70" s="236" t="str">
        <f>$A$7</f>
        <v>Source ARCEP - 1998 to 2014 annual surveys. 2015 quarterly surveys.</v>
      </c>
      <c r="B70" s="440"/>
      <c r="C70" s="114" t="str">
        <f>$C$7</f>
        <v>Source ARCEP - Enquêtes annuelles 1998 à 2014. Enquêtes trimestrielles 2015.</v>
      </c>
      <c r="D70" s="408"/>
      <c r="J70" s="88"/>
      <c r="K70" s="88"/>
      <c r="L70" s="88"/>
      <c r="M70" s="88"/>
      <c r="N70" s="93"/>
      <c r="O70" s="93"/>
      <c r="P70" s="93"/>
      <c r="Q70" s="93"/>
      <c r="R70" s="93"/>
      <c r="S70" s="93"/>
      <c r="T70" s="93"/>
      <c r="U70" s="93"/>
      <c r="V70" s="93"/>
      <c r="W70" s="90"/>
      <c r="X70" s="378"/>
      <c r="Y70" s="431"/>
      <c r="Z70" s="117"/>
    </row>
    <row r="71" spans="1:28" s="11" customFormat="1" ht="12.75" customHeight="1" x14ac:dyDescent="0.2">
      <c r="A71" s="254"/>
      <c r="B71" s="440"/>
      <c r="C71" s="112"/>
      <c r="D71" s="408"/>
      <c r="J71" s="88"/>
      <c r="K71" s="88"/>
      <c r="L71" s="88"/>
      <c r="M71" s="88"/>
      <c r="N71" s="93"/>
      <c r="O71" s="93"/>
      <c r="P71" s="93"/>
      <c r="Q71" s="93"/>
      <c r="R71" s="93"/>
      <c r="S71" s="93"/>
      <c r="T71" s="93"/>
      <c r="U71" s="93"/>
      <c r="V71" s="93"/>
      <c r="W71" s="90"/>
      <c r="X71" s="390"/>
      <c r="Y71" s="431"/>
      <c r="Z71" s="117"/>
    </row>
    <row r="72" spans="1:28" s="11" customFormat="1" ht="12.75" customHeight="1" x14ac:dyDescent="0.2">
      <c r="A72" s="254"/>
      <c r="B72" s="440"/>
      <c r="C72" s="112"/>
      <c r="D72" s="408"/>
      <c r="E72" s="7">
        <v>1998</v>
      </c>
      <c r="F72" s="7">
        <v>1999</v>
      </c>
      <c r="G72" s="7">
        <v>2000</v>
      </c>
      <c r="H72" s="7">
        <v>2001</v>
      </c>
      <c r="I72" s="7">
        <v>2002</v>
      </c>
      <c r="J72" s="7">
        <v>2003</v>
      </c>
      <c r="K72" s="7">
        <v>2004</v>
      </c>
      <c r="L72" s="7">
        <v>2005</v>
      </c>
      <c r="M72" s="7">
        <v>2006</v>
      </c>
      <c r="N72" s="7">
        <v>2007</v>
      </c>
      <c r="O72" s="7">
        <v>2008</v>
      </c>
      <c r="P72" s="7">
        <v>2009</v>
      </c>
      <c r="Q72" s="7">
        <f t="shared" ref="Q72:V72" si="9">Q$3</f>
        <v>2010</v>
      </c>
      <c r="R72" s="7">
        <f t="shared" si="9"/>
        <v>2011</v>
      </c>
      <c r="S72" s="7">
        <f t="shared" si="9"/>
        <v>2012</v>
      </c>
      <c r="T72" s="7">
        <f t="shared" si="9"/>
        <v>2013</v>
      </c>
      <c r="U72" s="7">
        <f t="shared" si="9"/>
        <v>2014</v>
      </c>
      <c r="V72" s="7" t="str">
        <f t="shared" si="9"/>
        <v>2015p</v>
      </c>
      <c r="W72" s="90"/>
      <c r="X72" s="280" t="str">
        <f>X$19</f>
        <v>Evolution annuelle</v>
      </c>
      <c r="Y72" s="431"/>
      <c r="Z72" s="117"/>
    </row>
    <row r="73" spans="1:28" s="11" customFormat="1" ht="24" customHeight="1" x14ac:dyDescent="0.2">
      <c r="A73" s="300" t="s">
        <v>235</v>
      </c>
      <c r="B73" s="481" t="s">
        <v>258</v>
      </c>
      <c r="C73" s="308" t="s">
        <v>152</v>
      </c>
      <c r="D73" s="481" t="s">
        <v>257</v>
      </c>
      <c r="E73" s="309">
        <v>124899</v>
      </c>
      <c r="F73" s="309">
        <v>124029</v>
      </c>
      <c r="G73" s="309">
        <v>121950</v>
      </c>
      <c r="H73" s="309">
        <v>118480</v>
      </c>
      <c r="I73" s="309">
        <v>112456</v>
      </c>
      <c r="J73" s="309">
        <v>108931</v>
      </c>
      <c r="K73" s="309">
        <v>105099.935</v>
      </c>
      <c r="L73" s="309">
        <v>106175.68700000001</v>
      </c>
      <c r="M73" s="309">
        <v>105715.82799999999</v>
      </c>
      <c r="N73" s="309">
        <v>106049.416</v>
      </c>
      <c r="O73" s="309">
        <v>109671.90793799999</v>
      </c>
      <c r="P73" s="309">
        <v>111012.35485655</v>
      </c>
      <c r="Q73" s="309">
        <v>113406.28583384804</v>
      </c>
      <c r="R73" s="309">
        <v>112276.62738592101</v>
      </c>
      <c r="S73" s="309">
        <v>114169.64868052899</v>
      </c>
      <c r="T73" s="309">
        <v>103308.91679494915</v>
      </c>
      <c r="U73" s="309">
        <v>91740.077258712714</v>
      </c>
      <c r="V73" s="309">
        <v>84499.896393691772</v>
      </c>
      <c r="W73" s="90"/>
      <c r="X73" s="377">
        <f>V73/U73-1</f>
        <v>-7.8920588268126091E-2</v>
      </c>
      <c r="Y73" s="431"/>
      <c r="Z73" s="117"/>
    </row>
    <row r="74" spans="1:28" ht="12.75" customHeight="1" x14ac:dyDescent="0.2">
      <c r="Z74" s="117"/>
    </row>
    <row r="75" spans="1:28" ht="12.75" customHeight="1" x14ac:dyDescent="0.2">
      <c r="Z75" s="117"/>
    </row>
    <row r="76" spans="1:28" ht="12.75" customHeight="1" x14ac:dyDescent="0.2">
      <c r="A76" s="262"/>
      <c r="B76" s="449"/>
      <c r="C76" s="579"/>
      <c r="D76" s="580"/>
      <c r="E76" s="7">
        <v>1998</v>
      </c>
      <c r="F76" s="7">
        <v>1999</v>
      </c>
      <c r="G76" s="7">
        <v>2000</v>
      </c>
      <c r="H76" s="7">
        <v>2001</v>
      </c>
      <c r="I76" s="7">
        <v>2002</v>
      </c>
      <c r="J76" s="7">
        <v>2003</v>
      </c>
      <c r="K76" s="7">
        <v>2004</v>
      </c>
      <c r="L76" s="7">
        <v>2005</v>
      </c>
      <c r="M76" s="7">
        <v>2006</v>
      </c>
      <c r="N76" s="7">
        <v>2007</v>
      </c>
      <c r="O76" s="7">
        <v>2008</v>
      </c>
      <c r="P76" s="7">
        <v>2009</v>
      </c>
      <c r="Q76" s="7">
        <f t="shared" ref="Q76:V76" si="10">Q$3</f>
        <v>2010</v>
      </c>
      <c r="R76" s="7">
        <f t="shared" si="10"/>
        <v>2011</v>
      </c>
      <c r="S76" s="7">
        <f t="shared" si="10"/>
        <v>2012</v>
      </c>
      <c r="T76" s="7">
        <f t="shared" si="10"/>
        <v>2013</v>
      </c>
      <c r="U76" s="7">
        <f t="shared" si="10"/>
        <v>2014</v>
      </c>
      <c r="V76" s="7" t="str">
        <f t="shared" si="10"/>
        <v>2015p</v>
      </c>
      <c r="X76" s="280" t="str">
        <f>X$19</f>
        <v>Evolution annuelle</v>
      </c>
      <c r="Z76" s="117"/>
    </row>
    <row r="77" spans="1:28" s="52" customFormat="1" ht="12.75" customHeight="1" x14ac:dyDescent="0.2">
      <c r="A77" s="210" t="s">
        <v>131</v>
      </c>
      <c r="B77" s="415" t="s">
        <v>258</v>
      </c>
      <c r="C77" s="33" t="s">
        <v>22</v>
      </c>
      <c r="D77" s="415" t="s">
        <v>257</v>
      </c>
      <c r="E77" s="34">
        <v>111719</v>
      </c>
      <c r="F77" s="34">
        <v>109139</v>
      </c>
      <c r="G77" s="34">
        <v>104838</v>
      </c>
      <c r="H77" s="34">
        <v>100624</v>
      </c>
      <c r="I77" s="34">
        <v>94143</v>
      </c>
      <c r="J77" s="34">
        <v>89536</v>
      </c>
      <c r="K77" s="24">
        <v>86148.865999999995</v>
      </c>
      <c r="L77" s="144">
        <v>86837.759999999995</v>
      </c>
      <c r="M77" s="147">
        <v>85633.428</v>
      </c>
      <c r="N77" s="146">
        <v>85285.786999999997</v>
      </c>
      <c r="O77" s="548">
        <v>88252.066759712907</v>
      </c>
      <c r="P77" s="548">
        <v>89535.3147475187</v>
      </c>
      <c r="Q77" s="548">
        <v>91155.59937719829</v>
      </c>
      <c r="R77" s="548">
        <v>83358.279005603195</v>
      </c>
      <c r="S77" s="548">
        <v>79948.7093419148</v>
      </c>
      <c r="T77" s="548">
        <v>71562.035385014402</v>
      </c>
      <c r="U77" s="548">
        <v>62603.219069094797</v>
      </c>
      <c r="V77" s="548">
        <v>56960.955318084496</v>
      </c>
      <c r="W77" s="90"/>
      <c r="X77" s="382">
        <f>V77/U77-1</f>
        <v>-9.0127374197530807E-2</v>
      </c>
      <c r="Y77" s="431"/>
      <c r="Z77" s="117"/>
    </row>
    <row r="78" spans="1:28" ht="12.75" customHeight="1" x14ac:dyDescent="0.2">
      <c r="A78" s="215" t="s">
        <v>129</v>
      </c>
      <c r="B78" s="415" t="s">
        <v>258</v>
      </c>
      <c r="C78" s="29" t="s">
        <v>11</v>
      </c>
      <c r="D78" s="415" t="s">
        <v>257</v>
      </c>
      <c r="E78" s="30">
        <v>3764</v>
      </c>
      <c r="F78" s="30">
        <v>4057</v>
      </c>
      <c r="G78" s="30">
        <v>4454</v>
      </c>
      <c r="H78" s="30">
        <v>4610</v>
      </c>
      <c r="I78" s="30">
        <v>4808</v>
      </c>
      <c r="J78" s="30">
        <v>4907</v>
      </c>
      <c r="K78" s="30">
        <v>4280.9709999999995</v>
      </c>
      <c r="L78" s="30">
        <v>4116.3639999999996</v>
      </c>
      <c r="M78" s="30">
        <v>4909.6580000000004</v>
      </c>
      <c r="N78" s="30">
        <v>6549.982</v>
      </c>
      <c r="O78" s="30">
        <v>7997.0195136417697</v>
      </c>
      <c r="P78" s="30">
        <v>8648.5170296969009</v>
      </c>
      <c r="Q78" s="30">
        <v>9682.4968402624199</v>
      </c>
      <c r="R78" s="30">
        <v>11062.893748193201</v>
      </c>
      <c r="S78" s="30">
        <v>11473.3551763132</v>
      </c>
      <c r="T78" s="30">
        <v>11308.810701763001</v>
      </c>
      <c r="U78" s="30">
        <v>10183.2687058511</v>
      </c>
      <c r="V78" s="30">
        <v>9546.7240939132298</v>
      </c>
      <c r="X78" s="382">
        <f>V78/U78-1</f>
        <v>-6.2508869236861497E-2</v>
      </c>
      <c r="Z78" s="117"/>
      <c r="AA78" s="16"/>
      <c r="AB78" s="16"/>
    </row>
    <row r="79" spans="1:28" ht="12.75" customHeight="1" x14ac:dyDescent="0.2">
      <c r="A79" s="215" t="s">
        <v>130</v>
      </c>
      <c r="B79" s="415" t="s">
        <v>258</v>
      </c>
      <c r="C79" s="55" t="s">
        <v>12</v>
      </c>
      <c r="D79" s="415" t="s">
        <v>257</v>
      </c>
      <c r="E79" s="54">
        <v>3811</v>
      </c>
      <c r="F79" s="54">
        <v>5600</v>
      </c>
      <c r="G79" s="54">
        <v>7649</v>
      </c>
      <c r="H79" s="54">
        <v>9384</v>
      </c>
      <c r="I79" s="54">
        <v>10498</v>
      </c>
      <c r="J79" s="54">
        <v>11365</v>
      </c>
      <c r="K79" s="54">
        <v>11637.537</v>
      </c>
      <c r="L79" s="54">
        <v>12227.272000000001</v>
      </c>
      <c r="M79" s="54">
        <v>12374.934999999999</v>
      </c>
      <c r="N79" s="54">
        <v>11982.951999999999</v>
      </c>
      <c r="O79" s="54">
        <v>11724.3556646452</v>
      </c>
      <c r="P79" s="54">
        <v>11269.8778214139</v>
      </c>
      <c r="Q79" s="54">
        <v>11017.3414473014</v>
      </c>
      <c r="R79" s="54">
        <v>16877.819438174603</v>
      </c>
      <c r="S79" s="54">
        <v>22043.215000818102</v>
      </c>
      <c r="T79" s="54">
        <v>20103.393073005798</v>
      </c>
      <c r="U79" s="54">
        <v>18687.286115448198</v>
      </c>
      <c r="V79" s="54">
        <v>17799.617035781041</v>
      </c>
      <c r="X79" s="382">
        <f>V79/U79-1</f>
        <v>-4.7501230204494482E-2</v>
      </c>
      <c r="Z79" s="117"/>
    </row>
    <row r="80" spans="1:28" ht="24" customHeight="1" x14ac:dyDescent="0.2">
      <c r="A80" s="300" t="s">
        <v>234</v>
      </c>
      <c r="B80" s="481" t="s">
        <v>258</v>
      </c>
      <c r="C80" s="310" t="s">
        <v>153</v>
      </c>
      <c r="D80" s="481" t="s">
        <v>257</v>
      </c>
      <c r="E80" s="311">
        <v>119294</v>
      </c>
      <c r="F80" s="311">
        <v>118796</v>
      </c>
      <c r="G80" s="311">
        <v>116942</v>
      </c>
      <c r="H80" s="311">
        <v>114617</v>
      </c>
      <c r="I80" s="311">
        <v>109449</v>
      </c>
      <c r="J80" s="311">
        <v>105807</v>
      </c>
      <c r="K80" s="311">
        <v>102067.374</v>
      </c>
      <c r="L80" s="311">
        <v>103181.39599999999</v>
      </c>
      <c r="M80" s="311">
        <v>102918.02099999999</v>
      </c>
      <c r="N80" s="311">
        <v>103818.72100000001</v>
      </c>
      <c r="O80" s="311">
        <v>107973.44193799999</v>
      </c>
      <c r="P80" s="311">
        <v>109453.70881635</v>
      </c>
      <c r="Q80" s="311">
        <v>111855.456358425</v>
      </c>
      <c r="R80" s="311">
        <v>111299.784191971</v>
      </c>
      <c r="S80" s="311">
        <v>113465.27931052899</v>
      </c>
      <c r="T80" s="311">
        <v>102974.241365333</v>
      </c>
      <c r="U80" s="311">
        <v>91472.995490827612</v>
      </c>
      <c r="V80" s="311">
        <v>84307.296447778761</v>
      </c>
      <c r="X80" s="377">
        <f>V80/U80-1</f>
        <v>-7.8336770372490871E-2</v>
      </c>
      <c r="Z80" s="117"/>
    </row>
    <row r="81" spans="1:28" ht="12.75" customHeight="1" x14ac:dyDescent="0.2">
      <c r="A81" s="236" t="str">
        <f>$A$7</f>
        <v>Source ARCEP - 1998 to 2014 annual surveys. 2015 quarterly surveys.</v>
      </c>
      <c r="B81" s="440"/>
      <c r="C81" s="114" t="str">
        <f>$C$7</f>
        <v>Source ARCEP - Enquêtes annuelles 1998 à 2014. Enquêtes trimestrielles 2015.</v>
      </c>
      <c r="D81" s="408"/>
      <c r="T81" s="6" t="s">
        <v>47</v>
      </c>
      <c r="U81" s="6" t="s">
        <v>47</v>
      </c>
      <c r="V81" s="6" t="s">
        <v>47</v>
      </c>
      <c r="X81" s="391"/>
      <c r="Z81" s="117"/>
    </row>
    <row r="82" spans="1:28" ht="12.75" customHeight="1" x14ac:dyDescent="0.2">
      <c r="B82" s="440"/>
      <c r="C82" s="216"/>
      <c r="D82" s="408"/>
      <c r="X82" s="391"/>
      <c r="Z82" s="117"/>
    </row>
    <row r="83" spans="1:28" ht="12.75" customHeight="1" x14ac:dyDescent="0.2">
      <c r="A83" s="316" t="s">
        <v>275</v>
      </c>
      <c r="B83" s="450"/>
      <c r="C83" s="569" t="s">
        <v>196</v>
      </c>
      <c r="D83" s="569"/>
      <c r="E83" s="7">
        <v>1998</v>
      </c>
      <c r="F83" s="7">
        <v>1999</v>
      </c>
      <c r="G83" s="7">
        <v>2000</v>
      </c>
      <c r="H83" s="7">
        <v>2001</v>
      </c>
      <c r="I83" s="7">
        <v>2002</v>
      </c>
      <c r="J83" s="7">
        <v>2003</v>
      </c>
      <c r="K83" s="7">
        <v>2004</v>
      </c>
      <c r="L83" s="7">
        <v>2005</v>
      </c>
      <c r="M83" s="7">
        <v>2006</v>
      </c>
      <c r="N83" s="7">
        <v>2007</v>
      </c>
      <c r="O83" s="7">
        <v>2008</v>
      </c>
      <c r="P83" s="7">
        <v>2009</v>
      </c>
      <c r="Q83" s="7">
        <f t="shared" ref="Q83:V83" si="11">Q$3</f>
        <v>2010</v>
      </c>
      <c r="R83" s="7">
        <f t="shared" si="11"/>
        <v>2011</v>
      </c>
      <c r="S83" s="7">
        <f t="shared" si="11"/>
        <v>2012</v>
      </c>
      <c r="T83" s="7">
        <f t="shared" si="11"/>
        <v>2013</v>
      </c>
      <c r="U83" s="7">
        <f t="shared" si="11"/>
        <v>2014</v>
      </c>
      <c r="V83" s="7" t="str">
        <f t="shared" si="11"/>
        <v>2015p</v>
      </c>
      <c r="X83" s="280" t="str">
        <f>X$19</f>
        <v>Evolution annuelle</v>
      </c>
      <c r="Z83" s="117"/>
    </row>
    <row r="84" spans="1:28" s="52" customFormat="1" ht="12.75" customHeight="1" x14ac:dyDescent="0.2">
      <c r="A84" s="210" t="s">
        <v>131</v>
      </c>
      <c r="B84" s="415" t="s">
        <v>258</v>
      </c>
      <c r="C84" s="33" t="s">
        <v>22</v>
      </c>
      <c r="D84" s="415" t="s">
        <v>257</v>
      </c>
      <c r="E84" s="35"/>
      <c r="F84" s="35"/>
      <c r="G84" s="35"/>
      <c r="H84" s="35"/>
      <c r="I84" s="35"/>
      <c r="J84" s="35"/>
      <c r="K84" s="19">
        <v>1322.75</v>
      </c>
      <c r="L84" s="19">
        <v>7853.2749999999996</v>
      </c>
      <c r="M84" s="19">
        <v>16700.177</v>
      </c>
      <c r="N84" s="19">
        <v>28568.884999999998</v>
      </c>
      <c r="O84" s="19">
        <v>40100.906000000003</v>
      </c>
      <c r="P84" s="19">
        <v>47518.518524283601</v>
      </c>
      <c r="Q84" s="19">
        <v>54438.534719121097</v>
      </c>
      <c r="R84" s="19">
        <v>53486.268063645803</v>
      </c>
      <c r="S84" s="99">
        <v>53609.152904435003</v>
      </c>
      <c r="T84" s="108">
        <v>48851.090840493598</v>
      </c>
      <c r="U84" s="145">
        <v>42860.015138540701</v>
      </c>
      <c r="V84" s="35"/>
      <c r="W84" s="90"/>
      <c r="X84" s="167"/>
      <c r="Y84" s="431"/>
      <c r="Z84" s="117"/>
    </row>
    <row r="85" spans="1:28" ht="12.75" customHeight="1" x14ac:dyDescent="0.2">
      <c r="A85" s="215" t="s">
        <v>129</v>
      </c>
      <c r="B85" s="415" t="s">
        <v>258</v>
      </c>
      <c r="C85" s="29" t="s">
        <v>11</v>
      </c>
      <c r="D85" s="415" t="s">
        <v>257</v>
      </c>
      <c r="E85" s="35"/>
      <c r="F85" s="35"/>
      <c r="G85" s="35"/>
      <c r="H85" s="35"/>
      <c r="I85" s="35"/>
      <c r="J85" s="35"/>
      <c r="K85" s="30">
        <v>71.457999999999998</v>
      </c>
      <c r="L85" s="19">
        <v>254.01400000000001</v>
      </c>
      <c r="M85" s="19">
        <v>1211.011</v>
      </c>
      <c r="N85" s="19">
        <v>3182.58</v>
      </c>
      <c r="O85" s="19">
        <v>5145.7820000000002</v>
      </c>
      <c r="P85" s="19">
        <v>6100.7417677144103</v>
      </c>
      <c r="Q85" s="19">
        <v>7706.4391163833807</v>
      </c>
      <c r="R85" s="19">
        <v>9390.3888400518099</v>
      </c>
      <c r="S85" s="99">
        <v>10112.296488820401</v>
      </c>
      <c r="T85" s="108">
        <v>10102.504114637399</v>
      </c>
      <c r="U85" s="145">
        <v>9137.4229002992597</v>
      </c>
      <c r="V85" s="35"/>
      <c r="X85" s="167"/>
      <c r="Z85" s="117"/>
      <c r="AA85" s="16"/>
      <c r="AB85" s="16"/>
    </row>
    <row r="86" spans="1:28" ht="12.75" customHeight="1" x14ac:dyDescent="0.2">
      <c r="A86" s="215" t="s">
        <v>130</v>
      </c>
      <c r="B86" s="415" t="s">
        <v>258</v>
      </c>
      <c r="C86" s="55" t="s">
        <v>12</v>
      </c>
      <c r="D86" s="415" t="s">
        <v>257</v>
      </c>
      <c r="E86" s="35"/>
      <c r="F86" s="35"/>
      <c r="G86" s="35"/>
      <c r="H86" s="35"/>
      <c r="I86" s="35"/>
      <c r="J86" s="35"/>
      <c r="K86" s="54">
        <v>58.526000000000003</v>
      </c>
      <c r="L86" s="19">
        <v>332.57799999999997</v>
      </c>
      <c r="M86" s="19">
        <v>752.11</v>
      </c>
      <c r="N86" s="19">
        <v>1494.4939999999999</v>
      </c>
      <c r="O86" s="19">
        <v>2212.806</v>
      </c>
      <c r="P86" s="19">
        <v>2818.2605181280001</v>
      </c>
      <c r="Q86" s="19">
        <v>3201.2487541635696</v>
      </c>
      <c r="R86" s="19">
        <v>10140.7919382786</v>
      </c>
      <c r="S86" s="99">
        <v>16487.327275915901</v>
      </c>
      <c r="T86" s="108">
        <v>14854.055924485801</v>
      </c>
      <c r="U86" s="145">
        <v>13592.4010572671</v>
      </c>
      <c r="V86" s="35"/>
      <c r="X86" s="167"/>
      <c r="Z86" s="117"/>
    </row>
    <row r="87" spans="1:28" ht="12.75" customHeight="1" x14ac:dyDescent="0.2">
      <c r="A87" s="317" t="s">
        <v>236</v>
      </c>
      <c r="B87" s="480" t="s">
        <v>258</v>
      </c>
      <c r="C87" s="318" t="s">
        <v>32</v>
      </c>
      <c r="D87" s="480" t="s">
        <v>257</v>
      </c>
      <c r="E87" s="35"/>
      <c r="F87" s="35"/>
      <c r="G87" s="35"/>
      <c r="H87" s="35"/>
      <c r="I87" s="35"/>
      <c r="J87" s="35"/>
      <c r="K87" s="319">
        <v>1452.7339999999999</v>
      </c>
      <c r="L87" s="319">
        <v>8439.8670000000002</v>
      </c>
      <c r="M87" s="319">
        <v>18663.297999999999</v>
      </c>
      <c r="N87" s="319">
        <v>33245.958999999995</v>
      </c>
      <c r="O87" s="319">
        <v>47459.491769999899</v>
      </c>
      <c r="P87" s="319">
        <v>56437.521549168698</v>
      </c>
      <c r="Q87" s="319">
        <v>65346.224165803498</v>
      </c>
      <c r="R87" s="319">
        <v>73018.2415154091</v>
      </c>
      <c r="S87" s="319">
        <v>80208.777154883399</v>
      </c>
      <c r="T87" s="319">
        <v>73807.653319783596</v>
      </c>
      <c r="U87" s="319">
        <v>65589.063639034706</v>
      </c>
      <c r="V87" s="319">
        <v>61327.492966905003</v>
      </c>
      <c r="X87" s="392">
        <f>V87/U87-1</f>
        <v>-6.4973799528271758E-2</v>
      </c>
      <c r="Z87" s="117"/>
    </row>
    <row r="88" spans="1:28" ht="12.6" customHeight="1" x14ac:dyDescent="0.2">
      <c r="A88" s="236" t="str">
        <f>$A$7</f>
        <v>Source ARCEP - 1998 to 2014 annual surveys. 2015 quarterly surveys.</v>
      </c>
      <c r="B88" s="440"/>
      <c r="C88" s="114" t="str">
        <f>$C$7</f>
        <v>Source ARCEP - Enquêtes annuelles 1998 à 2014. Enquêtes trimestrielles 2015.</v>
      </c>
      <c r="D88" s="408"/>
      <c r="X88" s="391"/>
      <c r="Z88" s="117"/>
    </row>
    <row r="89" spans="1:28" ht="12.6" customHeight="1" x14ac:dyDescent="0.2">
      <c r="B89" s="440"/>
      <c r="C89" s="112"/>
      <c r="D89" s="408"/>
      <c r="X89" s="391"/>
      <c r="Z89" s="117"/>
    </row>
    <row r="90" spans="1:28" ht="12.75" customHeight="1" x14ac:dyDescent="0.2">
      <c r="A90" s="315" t="s">
        <v>276</v>
      </c>
      <c r="B90" s="451"/>
      <c r="C90" s="583" t="s">
        <v>195</v>
      </c>
      <c r="D90" s="583"/>
      <c r="E90" s="7">
        <v>1998</v>
      </c>
      <c r="F90" s="7">
        <v>1999</v>
      </c>
      <c r="G90" s="7">
        <v>2000</v>
      </c>
      <c r="H90" s="7">
        <v>2001</v>
      </c>
      <c r="I90" s="7">
        <v>2002</v>
      </c>
      <c r="J90" s="7">
        <v>2003</v>
      </c>
      <c r="K90" s="7">
        <v>2004</v>
      </c>
      <c r="L90" s="7">
        <v>2005</v>
      </c>
      <c r="M90" s="7">
        <v>2006</v>
      </c>
      <c r="N90" s="7">
        <v>2007</v>
      </c>
      <c r="O90" s="7">
        <v>2008</v>
      </c>
      <c r="P90" s="7">
        <v>2009</v>
      </c>
      <c r="Q90" s="7">
        <f t="shared" ref="Q90:V90" si="12">Q$3</f>
        <v>2010</v>
      </c>
      <c r="R90" s="7">
        <f t="shared" si="12"/>
        <v>2011</v>
      </c>
      <c r="S90" s="7">
        <f t="shared" si="12"/>
        <v>2012</v>
      </c>
      <c r="T90" s="7">
        <f t="shared" si="12"/>
        <v>2013</v>
      </c>
      <c r="U90" s="7">
        <f t="shared" si="12"/>
        <v>2014</v>
      </c>
      <c r="V90" s="7" t="str">
        <f t="shared" si="12"/>
        <v>2015p</v>
      </c>
      <c r="X90" s="280" t="str">
        <f>X$19</f>
        <v>Evolution annuelle</v>
      </c>
      <c r="Z90" s="117"/>
    </row>
    <row r="91" spans="1:28" s="52" customFormat="1" ht="12.75" customHeight="1" x14ac:dyDescent="0.2">
      <c r="A91" s="210" t="s">
        <v>131</v>
      </c>
      <c r="B91" s="415" t="s">
        <v>258</v>
      </c>
      <c r="C91" s="33" t="s">
        <v>22</v>
      </c>
      <c r="D91" s="415" t="s">
        <v>257</v>
      </c>
      <c r="E91" s="34">
        <v>111719</v>
      </c>
      <c r="F91" s="34">
        <v>109139</v>
      </c>
      <c r="G91" s="34">
        <v>104838.41099999999</v>
      </c>
      <c r="H91" s="34">
        <v>100623.66099999999</v>
      </c>
      <c r="I91" s="34">
        <v>94143.576000000001</v>
      </c>
      <c r="J91" s="34">
        <v>89535.798999999999</v>
      </c>
      <c r="K91" s="148">
        <v>84826.115999999995</v>
      </c>
      <c r="L91" s="145">
        <v>78984.485000000001</v>
      </c>
      <c r="M91" s="145">
        <v>68933.251000000004</v>
      </c>
      <c r="N91" s="145">
        <v>56716.902000000002</v>
      </c>
      <c r="O91" s="145">
        <v>48151.160759712904</v>
      </c>
      <c r="P91" s="145">
        <v>42016.796223235098</v>
      </c>
      <c r="Q91" s="145">
        <v>36717.064658077194</v>
      </c>
      <c r="R91" s="145">
        <v>29872.010941957393</v>
      </c>
      <c r="S91" s="548">
        <v>26339.556437479798</v>
      </c>
      <c r="T91" s="548">
        <v>22710.944544520804</v>
      </c>
      <c r="U91" s="548">
        <v>19743.203930554097</v>
      </c>
      <c r="V91" s="35"/>
      <c r="W91" s="90"/>
      <c r="X91" s="167"/>
      <c r="Y91" s="431"/>
      <c r="Z91" s="117"/>
    </row>
    <row r="92" spans="1:28" ht="12.75" customHeight="1" x14ac:dyDescent="0.2">
      <c r="A92" s="215" t="s">
        <v>129</v>
      </c>
      <c r="B92" s="415" t="s">
        <v>258</v>
      </c>
      <c r="C92" s="29" t="s">
        <v>11</v>
      </c>
      <c r="D92" s="415" t="s">
        <v>257</v>
      </c>
      <c r="E92" s="30">
        <v>3764</v>
      </c>
      <c r="F92" s="30">
        <v>4057</v>
      </c>
      <c r="G92" s="30">
        <v>4454.4030000000002</v>
      </c>
      <c r="H92" s="30">
        <v>4609.5770000000002</v>
      </c>
      <c r="I92" s="30">
        <v>4807.6559999999999</v>
      </c>
      <c r="J92" s="30">
        <v>4906.5069999999996</v>
      </c>
      <c r="K92" s="30">
        <v>4209.5129999999999</v>
      </c>
      <c r="L92" s="19">
        <v>3862.35</v>
      </c>
      <c r="M92" s="19">
        <v>3698.6470000000004</v>
      </c>
      <c r="N92" s="19">
        <v>3367.402</v>
      </c>
      <c r="O92" s="19">
        <v>2851.2375136417695</v>
      </c>
      <c r="P92" s="19">
        <v>2547.7752619824905</v>
      </c>
      <c r="Q92" s="19">
        <v>1976.0577238790393</v>
      </c>
      <c r="R92" s="19">
        <v>1672.5049081413908</v>
      </c>
      <c r="S92" s="99">
        <v>1361.0586874927994</v>
      </c>
      <c r="T92" s="108">
        <v>1206.3065871256022</v>
      </c>
      <c r="U92" s="145">
        <v>1045.8458055518404</v>
      </c>
      <c r="V92" s="35"/>
      <c r="X92" s="167"/>
      <c r="Z92" s="117"/>
      <c r="AA92" s="16"/>
      <c r="AB92" s="16"/>
    </row>
    <row r="93" spans="1:28" ht="12.75" customHeight="1" x14ac:dyDescent="0.2">
      <c r="A93" s="215" t="s">
        <v>130</v>
      </c>
      <c r="B93" s="415" t="s">
        <v>258</v>
      </c>
      <c r="C93" s="55" t="s">
        <v>12</v>
      </c>
      <c r="D93" s="415" t="s">
        <v>257</v>
      </c>
      <c r="E93" s="54">
        <v>3811</v>
      </c>
      <c r="F93" s="54">
        <v>5600</v>
      </c>
      <c r="G93" s="54">
        <v>7649.0370000000003</v>
      </c>
      <c r="H93" s="54">
        <v>9383.7209999999995</v>
      </c>
      <c r="I93" s="54">
        <v>10497.709000000001</v>
      </c>
      <c r="J93" s="54">
        <v>11364.85</v>
      </c>
      <c r="K93" s="54">
        <v>11579.011</v>
      </c>
      <c r="L93" s="19">
        <v>11894.694000000001</v>
      </c>
      <c r="M93" s="19">
        <v>11622.824999999999</v>
      </c>
      <c r="N93" s="19">
        <v>10488.457999999999</v>
      </c>
      <c r="O93" s="19">
        <v>9511.5496646451993</v>
      </c>
      <c r="P93" s="19">
        <v>8451.6173032859006</v>
      </c>
      <c r="Q93" s="19">
        <v>7816.0926931378308</v>
      </c>
      <c r="R93" s="19">
        <v>6737.0274998960031</v>
      </c>
      <c r="S93" s="99">
        <v>5555.8877249022007</v>
      </c>
      <c r="T93" s="108">
        <v>5249.3371485199968</v>
      </c>
      <c r="U93" s="145">
        <v>5094.8850581810984</v>
      </c>
      <c r="V93" s="35"/>
      <c r="X93" s="167"/>
      <c r="Z93" s="117"/>
    </row>
    <row r="94" spans="1:28" ht="12.75" customHeight="1" x14ac:dyDescent="0.2">
      <c r="A94" s="312" t="s">
        <v>139</v>
      </c>
      <c r="B94" s="479" t="s">
        <v>258</v>
      </c>
      <c r="C94" s="313" t="s">
        <v>31</v>
      </c>
      <c r="D94" s="479" t="s">
        <v>257</v>
      </c>
      <c r="E94" s="314">
        <v>119294</v>
      </c>
      <c r="F94" s="314">
        <v>118796</v>
      </c>
      <c r="G94" s="314">
        <v>116941.851</v>
      </c>
      <c r="H94" s="314">
        <v>114616.959</v>
      </c>
      <c r="I94" s="314">
        <v>109448.94100000001</v>
      </c>
      <c r="J94" s="314">
        <v>105807.156</v>
      </c>
      <c r="K94" s="314">
        <v>100614.64</v>
      </c>
      <c r="L94" s="314">
        <v>94741.52900000001</v>
      </c>
      <c r="M94" s="314">
        <v>84254.722999999998</v>
      </c>
      <c r="N94" s="314">
        <v>70572.762000000002</v>
      </c>
      <c r="O94" s="314">
        <v>60513.947937999874</v>
      </c>
      <c r="P94" s="314">
        <v>53016.188788503488</v>
      </c>
      <c r="Q94" s="314">
        <v>46509.215075094064</v>
      </c>
      <c r="R94" s="314">
        <v>38281.543349994783</v>
      </c>
      <c r="S94" s="314">
        <v>33256.5028498748</v>
      </c>
      <c r="T94" s="314">
        <v>29166.588280166405</v>
      </c>
      <c r="U94" s="314">
        <v>25883.934794287037</v>
      </c>
      <c r="V94" s="314">
        <v>22979.744142716729</v>
      </c>
      <c r="X94" s="393">
        <f>V94/U94-1</f>
        <v>-0.11220050871907261</v>
      </c>
      <c r="Z94" s="117"/>
    </row>
    <row r="95" spans="1:28" ht="12.75" customHeight="1" x14ac:dyDescent="0.2">
      <c r="Z95" s="117"/>
    </row>
    <row r="97" spans="1:26" ht="12.75" customHeight="1" x14ac:dyDescent="0.2">
      <c r="A97" s="320" t="s">
        <v>141</v>
      </c>
      <c r="B97" s="452"/>
      <c r="C97" s="575" t="s">
        <v>227</v>
      </c>
      <c r="D97" s="576"/>
      <c r="E97" s="238">
        <v>1998</v>
      </c>
      <c r="F97" s="238">
        <v>1999</v>
      </c>
      <c r="G97" s="238">
        <v>2000</v>
      </c>
      <c r="H97" s="238">
        <v>2001</v>
      </c>
      <c r="I97" s="238">
        <v>2002</v>
      </c>
      <c r="J97" s="238">
        <v>2003</v>
      </c>
      <c r="K97" s="238">
        <v>2004</v>
      </c>
      <c r="L97" s="238">
        <v>2005</v>
      </c>
      <c r="M97" s="238">
        <v>2006</v>
      </c>
      <c r="N97" s="238">
        <v>2007</v>
      </c>
      <c r="O97" s="238">
        <v>2008</v>
      </c>
      <c r="P97" s="238">
        <v>2009</v>
      </c>
      <c r="Q97" s="238">
        <f t="shared" ref="Q97:V97" si="13">Q$3</f>
        <v>2010</v>
      </c>
      <c r="R97" s="238">
        <f t="shared" si="13"/>
        <v>2011</v>
      </c>
      <c r="S97" s="238">
        <f t="shared" si="13"/>
        <v>2012</v>
      </c>
      <c r="T97" s="238">
        <f t="shared" si="13"/>
        <v>2013</v>
      </c>
      <c r="U97" s="238">
        <f t="shared" si="13"/>
        <v>2014</v>
      </c>
      <c r="V97" s="238" t="str">
        <f t="shared" si="13"/>
        <v>2015p</v>
      </c>
      <c r="X97" s="280" t="str">
        <f>X$19</f>
        <v>Evolution annuelle</v>
      </c>
      <c r="Z97" s="117"/>
    </row>
    <row r="98" spans="1:26" ht="12.75" customHeight="1" x14ac:dyDescent="0.2">
      <c r="A98" s="195" t="s">
        <v>237</v>
      </c>
      <c r="B98" s="415" t="s">
        <v>258</v>
      </c>
      <c r="C98" s="56" t="s">
        <v>95</v>
      </c>
      <c r="D98" s="415" t="s">
        <v>257</v>
      </c>
      <c r="E98" s="34">
        <v>5605</v>
      </c>
      <c r="F98" s="34">
        <v>5233</v>
      </c>
      <c r="G98" s="34">
        <v>5008</v>
      </c>
      <c r="H98" s="34">
        <v>3863</v>
      </c>
      <c r="I98" s="34">
        <v>3007</v>
      </c>
      <c r="J98" s="34">
        <v>3124</v>
      </c>
      <c r="K98" s="34">
        <v>3032.5609999999997</v>
      </c>
      <c r="L98" s="34">
        <v>2994.2910000000002</v>
      </c>
      <c r="M98" s="34">
        <v>2797.8069999999998</v>
      </c>
      <c r="N98" s="34">
        <v>2230.6950000000002</v>
      </c>
      <c r="O98" s="34">
        <v>1698.4660000000001</v>
      </c>
      <c r="P98" s="34">
        <v>1558.6460401999998</v>
      </c>
      <c r="Q98" s="34">
        <v>1550.8294754230399</v>
      </c>
      <c r="R98" s="34">
        <v>976.84319395</v>
      </c>
      <c r="S98" s="34">
        <v>704.36937</v>
      </c>
      <c r="T98" s="34">
        <v>334.67542961615788</v>
      </c>
      <c r="U98" s="34">
        <v>267.08176788510497</v>
      </c>
      <c r="V98" s="34">
        <v>192.59994591300952</v>
      </c>
      <c r="X98" s="382">
        <f>V98/U98-1</f>
        <v>-0.2788727308564789</v>
      </c>
      <c r="Z98" s="117"/>
    </row>
    <row r="99" spans="1:26" ht="12.75" customHeight="1" x14ac:dyDescent="0.2">
      <c r="A99" s="195" t="s">
        <v>140</v>
      </c>
      <c r="B99" s="406" t="s">
        <v>248</v>
      </c>
      <c r="C99" s="57" t="s">
        <v>94</v>
      </c>
      <c r="D99" s="406" t="s">
        <v>93</v>
      </c>
      <c r="E99" s="30">
        <v>242872</v>
      </c>
      <c r="F99" s="30">
        <v>241721</v>
      </c>
      <c r="G99" s="30">
        <v>229620</v>
      </c>
      <c r="H99" s="30">
        <v>213993</v>
      </c>
      <c r="I99" s="30">
        <v>202418</v>
      </c>
      <c r="J99" s="30">
        <v>192275</v>
      </c>
      <c r="K99" s="30">
        <v>189298</v>
      </c>
      <c r="L99" s="30">
        <v>179770</v>
      </c>
      <c r="M99" s="30">
        <v>169788</v>
      </c>
      <c r="N99" s="30">
        <v>159799</v>
      </c>
      <c r="O99" s="30">
        <v>152075</v>
      </c>
      <c r="P99" s="30">
        <v>142648</v>
      </c>
      <c r="Q99" s="30">
        <v>137311</v>
      </c>
      <c r="R99" s="30">
        <v>129390.99999999999</v>
      </c>
      <c r="S99" s="30">
        <v>116626</v>
      </c>
      <c r="T99" s="30">
        <v>94455</v>
      </c>
      <c r="U99" s="30">
        <v>69398</v>
      </c>
      <c r="V99" s="30">
        <v>45730</v>
      </c>
      <c r="X99" s="382">
        <f>V99/U99-1</f>
        <v>-0.34104729242917664</v>
      </c>
      <c r="Z99" s="117"/>
    </row>
    <row r="100" spans="1:26" s="90" customFormat="1" ht="12.75" customHeight="1" x14ac:dyDescent="0.2">
      <c r="A100" s="236" t="str">
        <f>$A$7</f>
        <v>Source ARCEP - 1998 to 2014 annual surveys. 2015 quarterly surveys.</v>
      </c>
      <c r="B100" s="453"/>
      <c r="C100" s="184" t="str">
        <f>$C$7</f>
        <v>Source ARCEP - Enquêtes annuelles 1998 à 2014. Enquêtes trimestrielles 2015.</v>
      </c>
      <c r="D100" s="422"/>
      <c r="E100" s="159"/>
      <c r="F100" s="159"/>
      <c r="G100" s="159"/>
      <c r="H100" s="159"/>
      <c r="I100" s="159"/>
      <c r="J100" s="159"/>
      <c r="K100" s="150"/>
      <c r="L100" s="150"/>
      <c r="M100" s="159"/>
      <c r="N100" s="150"/>
      <c r="O100" s="150"/>
      <c r="P100" s="150"/>
      <c r="Q100" s="150"/>
      <c r="R100" s="150"/>
      <c r="S100" s="150"/>
      <c r="T100" s="150"/>
      <c r="U100" s="150"/>
      <c r="V100" s="150"/>
      <c r="X100" s="394"/>
      <c r="Y100" s="431"/>
      <c r="Z100" s="117"/>
    </row>
    <row r="101" spans="1:26" s="90" customFormat="1" ht="12.75" customHeight="1" x14ac:dyDescent="0.2">
      <c r="A101" s="250"/>
      <c r="B101" s="453"/>
      <c r="C101" s="184"/>
      <c r="D101" s="422"/>
      <c r="E101" s="159"/>
      <c r="F101" s="159"/>
      <c r="G101" s="159"/>
      <c r="H101" s="159"/>
      <c r="I101" s="159"/>
      <c r="J101" s="159"/>
      <c r="K101" s="150"/>
      <c r="L101" s="150"/>
      <c r="M101" s="159"/>
      <c r="N101" s="150"/>
      <c r="O101" s="150"/>
      <c r="P101" s="150"/>
      <c r="Q101" s="150"/>
      <c r="R101" s="150"/>
      <c r="S101" s="150"/>
      <c r="T101" s="150"/>
      <c r="U101" s="150"/>
      <c r="V101" s="150"/>
      <c r="X101" s="394"/>
      <c r="Y101" s="431"/>
      <c r="Z101" s="117"/>
    </row>
    <row r="102" spans="1:26" ht="12.75" customHeight="1" x14ac:dyDescent="0.2">
      <c r="B102" s="441"/>
      <c r="C102" s="561"/>
      <c r="D102" s="562"/>
      <c r="E102" s="82">
        <v>1998</v>
      </c>
      <c r="F102" s="7">
        <v>1999</v>
      </c>
      <c r="G102" s="58">
        <v>2000</v>
      </c>
      <c r="H102" s="58">
        <v>2001</v>
      </c>
      <c r="I102" s="58">
        <v>2002</v>
      </c>
      <c r="J102" s="58">
        <v>2003</v>
      </c>
      <c r="K102" s="7">
        <v>2004</v>
      </c>
      <c r="L102" s="7">
        <v>2005</v>
      </c>
      <c r="M102" s="58">
        <v>2006</v>
      </c>
      <c r="N102" s="7">
        <v>2007</v>
      </c>
      <c r="O102" s="58">
        <v>2008</v>
      </c>
      <c r="P102" s="7">
        <v>2009</v>
      </c>
      <c r="Q102" s="7">
        <v>2010</v>
      </c>
      <c r="R102" s="7">
        <v>2011</v>
      </c>
      <c r="S102" s="7">
        <v>2012</v>
      </c>
      <c r="T102" s="238">
        <f t="shared" ref="T102:V102" si="14">T$3</f>
        <v>2013</v>
      </c>
      <c r="U102" s="238">
        <f t="shared" si="14"/>
        <v>2014</v>
      </c>
      <c r="V102" s="238" t="str">
        <f t="shared" si="14"/>
        <v>2015p</v>
      </c>
      <c r="X102" s="280" t="str">
        <f>X$19</f>
        <v>Evolution annuelle</v>
      </c>
      <c r="Z102" s="117"/>
    </row>
    <row r="103" spans="1:26" ht="12.75" customHeight="1" x14ac:dyDescent="0.2">
      <c r="A103" s="320" t="s">
        <v>194</v>
      </c>
      <c r="B103" s="478" t="s">
        <v>258</v>
      </c>
      <c r="C103" s="321" t="s">
        <v>96</v>
      </c>
      <c r="D103" s="478" t="s">
        <v>257</v>
      </c>
      <c r="E103" s="361">
        <v>4976</v>
      </c>
      <c r="F103" s="362">
        <v>12616.57</v>
      </c>
      <c r="G103" s="362">
        <v>26840.931</v>
      </c>
      <c r="H103" s="362">
        <v>52446.213000000003</v>
      </c>
      <c r="I103" s="362">
        <v>66831.417000000001</v>
      </c>
      <c r="J103" s="362">
        <v>71778.744000000006</v>
      </c>
      <c r="K103" s="362">
        <v>54686.716</v>
      </c>
      <c r="L103" s="362">
        <v>38233.404000000002</v>
      </c>
      <c r="M103" s="362">
        <v>25914.705999999998</v>
      </c>
      <c r="N103" s="362">
        <v>15707.922</v>
      </c>
      <c r="O103" s="362">
        <v>9791.9169999999995</v>
      </c>
      <c r="P103" s="362">
        <v>5458.3675238177202</v>
      </c>
      <c r="Q103" s="362">
        <v>3611.1888645833301</v>
      </c>
      <c r="R103" s="362">
        <v>2203.0021875141601</v>
      </c>
      <c r="S103" s="362">
        <v>1171.9387362859702</v>
      </c>
      <c r="T103" s="362">
        <v>565.089886844376</v>
      </c>
      <c r="U103" s="362">
        <v>318.34344975392298</v>
      </c>
      <c r="V103" s="362" t="s">
        <v>292</v>
      </c>
      <c r="X103" s="398"/>
      <c r="Z103" s="117"/>
    </row>
    <row r="104" spans="1:26" ht="12.75" customHeight="1" x14ac:dyDescent="0.2">
      <c r="A104" s="322" t="s">
        <v>192</v>
      </c>
      <c r="B104" s="478" t="s">
        <v>255</v>
      </c>
      <c r="C104" s="323" t="s">
        <v>97</v>
      </c>
      <c r="D104" s="478" t="s">
        <v>256</v>
      </c>
      <c r="E104" s="363">
        <v>1.28</v>
      </c>
      <c r="F104" s="364">
        <v>3.03</v>
      </c>
      <c r="G104" s="365">
        <v>5.2629999999999999</v>
      </c>
      <c r="H104" s="365">
        <v>6.3849999999999998</v>
      </c>
      <c r="I104" s="365">
        <v>7.4690000000000003</v>
      </c>
      <c r="J104" s="365">
        <v>7.0478709999999998</v>
      </c>
      <c r="K104" s="365">
        <v>5.3773530000000003</v>
      </c>
      <c r="L104" s="365">
        <v>3.7458</v>
      </c>
      <c r="M104" s="365">
        <v>2.557426</v>
      </c>
      <c r="N104" s="365">
        <v>1.496</v>
      </c>
      <c r="O104" s="365">
        <v>0.98162800000000006</v>
      </c>
      <c r="P104" s="365">
        <v>0.65084597680664003</v>
      </c>
      <c r="Q104" s="365">
        <v>0.48290899999999998</v>
      </c>
      <c r="R104" s="365">
        <v>0.311585</v>
      </c>
      <c r="S104" s="365">
        <v>0.224659</v>
      </c>
      <c r="T104" s="365">
        <v>0.15468000000000001</v>
      </c>
      <c r="U104" s="365">
        <v>0.11369799999999999</v>
      </c>
      <c r="V104" s="365">
        <v>8.5000000000000006E-2</v>
      </c>
      <c r="X104" s="398">
        <f>V104/U104-1</f>
        <v>-0.25240549525937117</v>
      </c>
      <c r="Z104" s="117"/>
    </row>
    <row r="105" spans="1:26" ht="12.75" customHeight="1" x14ac:dyDescent="0.2">
      <c r="A105" s="236" t="str">
        <f>$A$7</f>
        <v>Source ARCEP - 1998 to 2014 annual surveys. 2015 quarterly surveys.</v>
      </c>
      <c r="B105" s="454"/>
      <c r="C105" s="114" t="str">
        <f>$C$7</f>
        <v>Source ARCEP - Enquêtes annuelles 1998 à 2014. Enquêtes trimestrielles 2015.</v>
      </c>
      <c r="D105" s="423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Z105" s="117"/>
    </row>
    <row r="106" spans="1:26" ht="10.9" customHeight="1" x14ac:dyDescent="0.15">
      <c r="A106" s="176" t="s">
        <v>193</v>
      </c>
      <c r="B106" s="442"/>
      <c r="C106" s="566" t="s">
        <v>246</v>
      </c>
      <c r="D106" s="566"/>
      <c r="E106" s="567"/>
      <c r="F106" s="567"/>
      <c r="G106" s="567"/>
      <c r="H106" s="567"/>
      <c r="I106" s="567"/>
      <c r="J106" s="567"/>
      <c r="K106" s="567"/>
      <c r="L106" s="567"/>
      <c r="M106" s="567"/>
      <c r="N106" s="567"/>
      <c r="O106" s="567"/>
      <c r="P106" s="567"/>
      <c r="Q106" s="567"/>
      <c r="R106" s="567"/>
      <c r="S106" s="567"/>
      <c r="T106" s="567"/>
      <c r="U106" s="567"/>
      <c r="V106" s="472"/>
      <c r="Z106" s="117"/>
    </row>
    <row r="107" spans="1:26" s="11" customFormat="1" ht="12.75" customHeight="1" x14ac:dyDescent="0.2">
      <c r="A107" s="254"/>
      <c r="B107" s="440"/>
      <c r="D107" s="408"/>
      <c r="E107" s="5"/>
      <c r="F107" s="5"/>
      <c r="G107" s="5"/>
      <c r="H107" s="5"/>
      <c r="I107" s="5"/>
      <c r="J107" s="5"/>
      <c r="K107" s="6"/>
      <c r="L107" s="6"/>
      <c r="M107" s="5"/>
      <c r="N107" s="6"/>
      <c r="O107" s="6"/>
      <c r="P107" s="6"/>
      <c r="Q107" s="6"/>
      <c r="R107" s="6"/>
      <c r="S107" s="6"/>
      <c r="T107" s="6"/>
      <c r="U107" s="6"/>
      <c r="V107" s="6"/>
      <c r="W107" s="90"/>
      <c r="X107" s="378"/>
      <c r="Y107" s="431"/>
      <c r="Z107" s="117"/>
    </row>
    <row r="108" spans="1:26" s="11" customFormat="1" ht="12.75" customHeight="1" x14ac:dyDescent="0.2">
      <c r="A108" s="254"/>
      <c r="B108" s="440"/>
      <c r="C108" s="209"/>
      <c r="D108" s="408"/>
      <c r="E108" s="5"/>
      <c r="F108" s="5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499"/>
      <c r="W108" s="90"/>
      <c r="X108" s="378"/>
      <c r="Y108" s="431"/>
      <c r="Z108" s="117"/>
    </row>
    <row r="109" spans="1:26" ht="12.75" customHeight="1" x14ac:dyDescent="0.2">
      <c r="B109" s="438"/>
      <c r="C109" s="219"/>
      <c r="D109" s="406"/>
      <c r="E109" s="7">
        <v>1998</v>
      </c>
      <c r="F109" s="58">
        <v>1999</v>
      </c>
      <c r="G109" s="58">
        <v>2000</v>
      </c>
      <c r="H109" s="58">
        <v>2001</v>
      </c>
      <c r="I109" s="58">
        <v>2002</v>
      </c>
      <c r="J109" s="58">
        <v>2003</v>
      </c>
      <c r="K109" s="58">
        <v>2004</v>
      </c>
      <c r="L109" s="7">
        <v>2005</v>
      </c>
      <c r="M109" s="58">
        <v>2006</v>
      </c>
      <c r="N109" s="7">
        <v>2007</v>
      </c>
      <c r="O109" s="58">
        <v>2008</v>
      </c>
      <c r="P109" s="7">
        <v>2009</v>
      </c>
      <c r="Q109" s="7">
        <f t="shared" ref="Q109:V109" si="15">Q$3</f>
        <v>2010</v>
      </c>
      <c r="R109" s="7">
        <f t="shared" si="15"/>
        <v>2011</v>
      </c>
      <c r="S109" s="7">
        <f t="shared" si="15"/>
        <v>2012</v>
      </c>
      <c r="T109" s="7">
        <f t="shared" si="15"/>
        <v>2013</v>
      </c>
      <c r="U109" s="7">
        <f t="shared" si="15"/>
        <v>2014</v>
      </c>
      <c r="V109" s="7" t="str">
        <f t="shared" si="15"/>
        <v>2015p</v>
      </c>
      <c r="X109" s="280" t="str">
        <f>X$19</f>
        <v>Evolution annuelle</v>
      </c>
      <c r="Z109" s="117"/>
    </row>
    <row r="110" spans="1:26" ht="17.25" customHeight="1" x14ac:dyDescent="0.2">
      <c r="A110" s="325" t="s">
        <v>277</v>
      </c>
      <c r="B110" s="477" t="s">
        <v>255</v>
      </c>
      <c r="C110" s="326" t="s">
        <v>247</v>
      </c>
      <c r="D110" s="477" t="s">
        <v>256</v>
      </c>
      <c r="E110" s="62"/>
      <c r="F110" s="62"/>
      <c r="G110" s="327">
        <v>0.19614699999999999</v>
      </c>
      <c r="H110" s="327">
        <v>0.60200299999999995</v>
      </c>
      <c r="I110" s="327">
        <v>1.654887</v>
      </c>
      <c r="J110" s="327">
        <v>3.569315</v>
      </c>
      <c r="K110" s="328">
        <v>6.5613520000000003</v>
      </c>
      <c r="L110" s="327">
        <v>9.4710000000000001</v>
      </c>
      <c r="M110" s="327">
        <v>12.71</v>
      </c>
      <c r="N110" s="327">
        <v>15.753</v>
      </c>
      <c r="O110" s="327">
        <v>17.811079999999997</v>
      </c>
      <c r="P110" s="327">
        <v>19.838929</v>
      </c>
      <c r="Q110" s="327">
        <v>21.358877000000003</v>
      </c>
      <c r="R110" s="327">
        <v>22.739453050999998</v>
      </c>
      <c r="S110" s="327">
        <v>23.983283</v>
      </c>
      <c r="T110" s="327">
        <v>24.946383999999998</v>
      </c>
      <c r="U110" s="327">
        <v>25.971469300000003</v>
      </c>
      <c r="V110" s="327">
        <v>26.867187999999999</v>
      </c>
      <c r="X110" s="392">
        <f t="shared" ref="X110:X117" si="16">V110/U110-1</f>
        <v>3.4488564726678606E-2</v>
      </c>
      <c r="Z110" s="117"/>
    </row>
    <row r="111" spans="1:26" s="180" customFormat="1" ht="12.6" customHeight="1" x14ac:dyDescent="0.2">
      <c r="A111" s="349" t="s">
        <v>243</v>
      </c>
      <c r="B111" s="476" t="s">
        <v>255</v>
      </c>
      <c r="C111" s="324" t="s">
        <v>238</v>
      </c>
      <c r="D111" s="476" t="s">
        <v>256</v>
      </c>
      <c r="E111" s="62" t="s">
        <v>296</v>
      </c>
      <c r="F111" s="62" t="s">
        <v>296</v>
      </c>
      <c r="G111" s="62"/>
      <c r="H111" s="62"/>
      <c r="I111" s="62"/>
      <c r="J111" s="62"/>
      <c r="K111" s="62"/>
      <c r="L111" s="62"/>
      <c r="M111" s="62"/>
      <c r="N111" s="62"/>
      <c r="O111" s="350">
        <v>17.151080999999998</v>
      </c>
      <c r="P111" s="350">
        <v>18.887566</v>
      </c>
      <c r="Q111" s="350">
        <v>20.230548000000002</v>
      </c>
      <c r="R111" s="350">
        <v>21.391058050999998</v>
      </c>
      <c r="S111" s="350">
        <v>22.367504</v>
      </c>
      <c r="T111" s="350">
        <v>22.877668999999997</v>
      </c>
      <c r="U111" s="350">
        <v>23.006254799614087</v>
      </c>
      <c r="V111" s="350">
        <v>22.601462999999999</v>
      </c>
      <c r="W111" s="90"/>
      <c r="X111" s="395">
        <f t="shared" si="16"/>
        <v>-1.7594858578236616E-2</v>
      </c>
      <c r="Y111" s="539"/>
      <c r="Z111" s="179"/>
    </row>
    <row r="112" spans="1:26" ht="12.75" customHeight="1" x14ac:dyDescent="0.2">
      <c r="A112" s="266" t="s">
        <v>242</v>
      </c>
      <c r="B112" s="424" t="s">
        <v>255</v>
      </c>
      <c r="C112" s="522" t="s">
        <v>239</v>
      </c>
      <c r="D112" s="424" t="s">
        <v>256</v>
      </c>
      <c r="E112" s="62"/>
      <c r="F112" s="62"/>
      <c r="G112" s="78">
        <v>6.7531999999999995E-2</v>
      </c>
      <c r="H112" s="78">
        <v>0.40838600000000003</v>
      </c>
      <c r="I112" s="78">
        <v>1.3680479999999999</v>
      </c>
      <c r="J112" s="78">
        <v>3.1720130000000002</v>
      </c>
      <c r="K112" s="80">
        <v>6.1029220000000004</v>
      </c>
      <c r="L112" s="79">
        <v>8.9019999999999992</v>
      </c>
      <c r="M112" s="78">
        <v>12.032</v>
      </c>
      <c r="N112" s="79">
        <v>14.974</v>
      </c>
      <c r="O112" s="78">
        <v>16.793368999999998</v>
      </c>
      <c r="P112" s="79">
        <v>18.583766000000001</v>
      </c>
      <c r="Q112" s="79">
        <v>19.863223000000001</v>
      </c>
      <c r="R112" s="79">
        <v>20.985202016999999</v>
      </c>
      <c r="S112" s="79">
        <v>21.979230999999999</v>
      </c>
      <c r="T112" s="79">
        <v>22.461951999999997</v>
      </c>
      <c r="U112" s="79">
        <v>22.533090499614087</v>
      </c>
      <c r="V112" s="79">
        <v>22.089554999999997</v>
      </c>
      <c r="X112" s="382">
        <f t="shared" si="16"/>
        <v>-1.9683740214050394E-2</v>
      </c>
      <c r="Z112" s="117"/>
    </row>
    <row r="113" spans="1:26" ht="12.75" customHeight="1" x14ac:dyDescent="0.2">
      <c r="A113" s="266" t="s">
        <v>132</v>
      </c>
      <c r="B113" s="424" t="s">
        <v>255</v>
      </c>
      <c r="C113" s="522" t="s">
        <v>80</v>
      </c>
      <c r="D113" s="424" t="s">
        <v>256</v>
      </c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79">
        <v>0.35771200000000003</v>
      </c>
      <c r="P113" s="79">
        <v>0.30380000000000001</v>
      </c>
      <c r="Q113" s="79">
        <v>0.36732499999999996</v>
      </c>
      <c r="R113" s="79">
        <v>0.40585603399999998</v>
      </c>
      <c r="S113" s="79">
        <v>0.38827299999999998</v>
      </c>
      <c r="T113" s="79">
        <v>0.41571700000000006</v>
      </c>
      <c r="U113" s="79">
        <v>0.47316429999999998</v>
      </c>
      <c r="V113" s="79">
        <v>0.51190800000000181</v>
      </c>
      <c r="X113" s="382">
        <f t="shared" si="16"/>
        <v>8.1882128469966675E-2</v>
      </c>
      <c r="Z113" s="117"/>
    </row>
    <row r="114" spans="1:26" s="180" customFormat="1" ht="14.45" customHeight="1" x14ac:dyDescent="0.2">
      <c r="A114" s="349" t="s">
        <v>133</v>
      </c>
      <c r="B114" s="476" t="s">
        <v>255</v>
      </c>
      <c r="C114" s="324" t="s">
        <v>240</v>
      </c>
      <c r="D114" s="476" t="s">
        <v>256</v>
      </c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350">
        <v>0.659999</v>
      </c>
      <c r="P114" s="350">
        <v>0.95136299999999996</v>
      </c>
      <c r="Q114" s="350">
        <v>1.1283289999999999</v>
      </c>
      <c r="R114" s="350">
        <v>1.348395</v>
      </c>
      <c r="S114" s="350">
        <v>1.6157789999999999</v>
      </c>
      <c r="T114" s="350">
        <v>2.0687150000000001</v>
      </c>
      <c r="U114" s="350">
        <v>2.9652145003859167</v>
      </c>
      <c r="V114" s="350">
        <v>4.2657249999999998</v>
      </c>
      <c r="W114" s="90"/>
      <c r="X114" s="395">
        <f t="shared" si="16"/>
        <v>0.43858901251320082</v>
      </c>
      <c r="Y114" s="539"/>
      <c r="Z114" s="179"/>
    </row>
    <row r="115" spans="1:26" ht="13.15" customHeight="1" x14ac:dyDescent="0.2">
      <c r="A115" s="266" t="s">
        <v>134</v>
      </c>
      <c r="B115" s="424" t="s">
        <v>255</v>
      </c>
      <c r="C115" s="521" t="s">
        <v>244</v>
      </c>
      <c r="D115" s="424" t="s">
        <v>256</v>
      </c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572">
        <v>0.61653599999999997</v>
      </c>
      <c r="P115" s="574">
        <v>0.88272099999999998</v>
      </c>
      <c r="Q115" s="264">
        <v>0.66300000000000003</v>
      </c>
      <c r="R115" s="265">
        <v>0.68500000000000005</v>
      </c>
      <c r="S115" s="265">
        <v>0.67047599999999996</v>
      </c>
      <c r="T115" s="265">
        <v>0.744259</v>
      </c>
      <c r="U115" s="265">
        <v>1.1389825003859171</v>
      </c>
      <c r="V115" s="265">
        <v>1.640242</v>
      </c>
      <c r="X115" s="382">
        <f t="shared" si="16"/>
        <v>0.44009411860519632</v>
      </c>
      <c r="Z115" s="117"/>
    </row>
    <row r="116" spans="1:26" ht="12.75" customHeight="1" x14ac:dyDescent="0.2">
      <c r="A116" s="266" t="s">
        <v>135</v>
      </c>
      <c r="B116" s="424" t="s">
        <v>255</v>
      </c>
      <c r="C116" s="521" t="s">
        <v>241</v>
      </c>
      <c r="D116" s="424" t="s">
        <v>256</v>
      </c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573"/>
      <c r="P116" s="573"/>
      <c r="Q116" s="79">
        <v>0.34499999999999997</v>
      </c>
      <c r="R116" s="79">
        <v>0.46600000000000003</v>
      </c>
      <c r="S116" s="79">
        <v>0.62149600000000005</v>
      </c>
      <c r="T116" s="79">
        <v>0.76396900000000001</v>
      </c>
      <c r="U116" s="79">
        <v>0.89299200000000001</v>
      </c>
      <c r="V116" s="79">
        <v>1.2012</v>
      </c>
      <c r="X116" s="382">
        <f t="shared" si="16"/>
        <v>0.34514082992904749</v>
      </c>
      <c r="Z116" s="117"/>
    </row>
    <row r="117" spans="1:26" ht="24" customHeight="1" x14ac:dyDescent="0.2">
      <c r="A117" s="266" t="s">
        <v>136</v>
      </c>
      <c r="B117" s="424" t="s">
        <v>255</v>
      </c>
      <c r="C117" s="521" t="s">
        <v>304</v>
      </c>
      <c r="D117" s="424" t="s">
        <v>256</v>
      </c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487">
        <v>4.3463000000000002E-2</v>
      </c>
      <c r="P117" s="487">
        <v>6.8642000000000009E-2</v>
      </c>
      <c r="Q117" s="79">
        <v>0.12032900000000001</v>
      </c>
      <c r="R117" s="79">
        <v>0.19739500000000001</v>
      </c>
      <c r="S117" s="79">
        <v>0.32380699999999996</v>
      </c>
      <c r="T117" s="79">
        <v>0.56048699999999996</v>
      </c>
      <c r="U117" s="79">
        <v>0.93323999999999985</v>
      </c>
      <c r="V117" s="79">
        <v>1.424283</v>
      </c>
      <c r="X117" s="382">
        <f t="shared" si="16"/>
        <v>0.52617011701170147</v>
      </c>
      <c r="Z117" s="117"/>
    </row>
    <row r="118" spans="1:26" ht="12.75" customHeight="1" x14ac:dyDescent="0.2">
      <c r="A118" s="236" t="str">
        <f>$A$7</f>
        <v>Source ARCEP - 1998 to 2014 annual surveys. 2015 quarterly surveys.</v>
      </c>
      <c r="B118" s="440"/>
      <c r="C118" s="114" t="str">
        <f>$C$7</f>
        <v>Source ARCEP - Enquêtes annuelles 1998 à 2014. Enquêtes trimestrielles 2015.</v>
      </c>
      <c r="D118" s="408"/>
      <c r="E118" s="60"/>
      <c r="F118" s="60"/>
      <c r="G118" s="181"/>
      <c r="H118" s="181"/>
      <c r="I118" s="181"/>
      <c r="J118" s="181"/>
      <c r="K118" s="181"/>
      <c r="L118" s="181"/>
      <c r="M118" s="181"/>
      <c r="N118" s="181"/>
      <c r="O118" s="181"/>
      <c r="P118" s="523"/>
      <c r="Q118" s="523"/>
      <c r="R118" s="523"/>
      <c r="S118" s="523"/>
      <c r="T118" s="523"/>
      <c r="U118" s="523"/>
      <c r="V118" s="523"/>
      <c r="Z118" s="117"/>
    </row>
    <row r="119" spans="1:26" s="11" customFormat="1" ht="12.75" customHeight="1" x14ac:dyDescent="0.2">
      <c r="A119" s="267" t="s">
        <v>138</v>
      </c>
      <c r="B119" s="428"/>
      <c r="C119" s="268" t="s">
        <v>137</v>
      </c>
      <c r="D119" s="405"/>
      <c r="E119" s="5"/>
      <c r="F119" s="61"/>
      <c r="G119" s="5"/>
      <c r="H119" s="5"/>
      <c r="I119" s="5"/>
      <c r="J119" s="5"/>
      <c r="K119" s="6"/>
      <c r="L119" s="6"/>
      <c r="M119" s="5"/>
      <c r="N119" s="6"/>
      <c r="O119" s="263"/>
      <c r="P119" s="523"/>
      <c r="Q119" s="523"/>
      <c r="R119" s="523"/>
      <c r="S119" s="523"/>
      <c r="T119" s="523"/>
      <c r="U119" s="523"/>
      <c r="V119" s="523"/>
      <c r="W119" s="90"/>
      <c r="X119" s="378"/>
      <c r="Y119" s="431"/>
      <c r="Z119" s="117"/>
    </row>
    <row r="120" spans="1:26" s="11" customFormat="1" ht="12.75" customHeight="1" x14ac:dyDescent="0.2">
      <c r="A120" s="254"/>
      <c r="B120" s="428"/>
      <c r="D120" s="405"/>
      <c r="E120" s="5"/>
      <c r="F120" s="61"/>
      <c r="G120" s="5"/>
      <c r="H120" s="5"/>
      <c r="I120" s="5"/>
      <c r="J120" s="5"/>
      <c r="K120" s="6"/>
      <c r="L120" s="6"/>
      <c r="M120" s="5"/>
      <c r="N120" s="6"/>
      <c r="O120" s="6"/>
      <c r="P120" s="525"/>
      <c r="Q120" s="525"/>
      <c r="R120" s="525"/>
      <c r="S120" s="525"/>
      <c r="T120" s="525"/>
      <c r="U120" s="525"/>
      <c r="V120" s="525"/>
      <c r="W120" s="90"/>
      <c r="X120" s="378"/>
      <c r="Y120" s="431"/>
      <c r="Z120" s="117"/>
    </row>
    <row r="121" spans="1:26" s="11" customFormat="1" ht="12.75" customHeight="1" x14ac:dyDescent="0.2">
      <c r="A121" s="254"/>
      <c r="B121" s="428"/>
      <c r="D121" s="405"/>
      <c r="E121" s="51">
        <v>1998</v>
      </c>
      <c r="F121" s="296">
        <v>1999</v>
      </c>
      <c r="G121" s="296">
        <v>2000</v>
      </c>
      <c r="H121" s="296">
        <v>2001</v>
      </c>
      <c r="I121" s="296">
        <v>2002</v>
      </c>
      <c r="J121" s="296">
        <v>2003</v>
      </c>
      <c r="K121" s="296">
        <v>2004</v>
      </c>
      <c r="L121" s="51">
        <v>2005</v>
      </c>
      <c r="M121" s="296">
        <v>2006</v>
      </c>
      <c r="N121" s="51">
        <v>2007</v>
      </c>
      <c r="O121" s="296">
        <v>2008</v>
      </c>
      <c r="P121" s="51">
        <v>2009</v>
      </c>
      <c r="Q121" s="51">
        <f t="shared" ref="Q121:V121" si="17">Q$3</f>
        <v>2010</v>
      </c>
      <c r="R121" s="51">
        <f t="shared" si="17"/>
        <v>2011</v>
      </c>
      <c r="S121" s="51">
        <f t="shared" si="17"/>
        <v>2012</v>
      </c>
      <c r="T121" s="51">
        <f t="shared" si="17"/>
        <v>2013</v>
      </c>
      <c r="U121" s="51">
        <f t="shared" si="17"/>
        <v>2014</v>
      </c>
      <c r="V121" s="51" t="str">
        <f t="shared" si="17"/>
        <v>2015p</v>
      </c>
      <c r="W121" s="90"/>
      <c r="X121" s="280" t="str">
        <f>X$19</f>
        <v>Evolution annuelle</v>
      </c>
      <c r="Y121" s="431"/>
      <c r="Z121" s="117"/>
    </row>
    <row r="122" spans="1:26" s="11" customFormat="1" ht="12.75" customHeight="1" x14ac:dyDescent="0.2">
      <c r="A122" s="368" t="s">
        <v>278</v>
      </c>
      <c r="B122" s="480" t="s">
        <v>255</v>
      </c>
      <c r="C122" s="369" t="s">
        <v>217</v>
      </c>
      <c r="D122" s="480" t="s">
        <v>256</v>
      </c>
      <c r="E122" s="153"/>
      <c r="F122" s="153"/>
      <c r="G122" s="153"/>
      <c r="H122" s="153"/>
      <c r="I122" s="153"/>
      <c r="J122" s="370">
        <v>0.25434499999999999</v>
      </c>
      <c r="K122" s="370">
        <v>0.36469499999999999</v>
      </c>
      <c r="L122" s="370">
        <v>0.62948000000000004</v>
      </c>
      <c r="M122" s="370">
        <v>0.52307899999999996</v>
      </c>
      <c r="N122" s="370">
        <v>0.61330200000000001</v>
      </c>
      <c r="O122" s="370">
        <v>0.61849600000000005</v>
      </c>
      <c r="P122" s="370">
        <v>0.62598329351806614</v>
      </c>
      <c r="Q122" s="370">
        <v>0.60277566598186416</v>
      </c>
      <c r="R122" s="370">
        <v>0.61282300000000001</v>
      </c>
      <c r="S122" s="370">
        <v>0.58015440000000007</v>
      </c>
      <c r="T122" s="370">
        <v>0.58784199999999998</v>
      </c>
      <c r="U122" s="370">
        <v>0.59261600000000003</v>
      </c>
      <c r="V122" s="505" t="s">
        <v>292</v>
      </c>
      <c r="W122" s="90"/>
      <c r="X122" s="396"/>
      <c r="Y122" s="431"/>
      <c r="Z122" s="117"/>
    </row>
    <row r="123" spans="1:26" s="11" customFormat="1" ht="12.75" customHeight="1" x14ac:dyDescent="0.2">
      <c r="A123" s="254"/>
      <c r="B123" s="428"/>
      <c r="C123" s="111"/>
      <c r="D123" s="405"/>
      <c r="E123" s="5"/>
      <c r="F123" s="61"/>
      <c r="G123" s="5"/>
      <c r="H123" s="5"/>
      <c r="I123" s="5"/>
      <c r="J123" s="5"/>
      <c r="K123" s="6"/>
      <c r="L123" s="6"/>
      <c r="M123" s="5"/>
      <c r="N123" s="6"/>
      <c r="O123" s="6"/>
      <c r="P123" s="6"/>
      <c r="Q123" s="6"/>
      <c r="R123" s="6"/>
      <c r="S123" s="6"/>
      <c r="T123" s="6"/>
      <c r="U123" s="6"/>
      <c r="V123" s="6"/>
      <c r="W123" s="90"/>
      <c r="X123" s="378"/>
      <c r="Y123" s="431"/>
      <c r="Z123" s="117"/>
    </row>
    <row r="124" spans="1:26" s="11" customFormat="1" ht="12.75" customHeight="1" x14ac:dyDescent="0.2">
      <c r="A124" s="254"/>
      <c r="B124" s="428"/>
      <c r="C124" s="111"/>
      <c r="D124" s="405"/>
      <c r="E124" s="5"/>
      <c r="F124" s="61"/>
      <c r="G124" s="5"/>
      <c r="H124" s="5"/>
      <c r="I124" s="5"/>
      <c r="J124" s="5"/>
      <c r="K124" s="6"/>
      <c r="L124" s="6"/>
      <c r="M124" s="5"/>
      <c r="N124" s="6"/>
      <c r="O124" s="6"/>
      <c r="P124" s="6"/>
      <c r="Q124" s="6"/>
      <c r="R124" s="6"/>
      <c r="S124" s="6"/>
      <c r="T124" s="6"/>
      <c r="U124" s="6"/>
      <c r="V124" s="6"/>
      <c r="W124" s="90"/>
      <c r="X124" s="378"/>
      <c r="Y124" s="431"/>
      <c r="Z124" s="117"/>
    </row>
    <row r="125" spans="1:26" ht="12.6" customHeight="1" x14ac:dyDescent="0.2">
      <c r="A125" s="258" t="s">
        <v>163</v>
      </c>
      <c r="B125" s="455"/>
      <c r="C125" s="237" t="s">
        <v>24</v>
      </c>
      <c r="D125" s="419"/>
      <c r="E125" s="231"/>
      <c r="F125" s="231"/>
      <c r="G125" s="231"/>
      <c r="H125" s="231"/>
      <c r="I125" s="231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Z125" s="117"/>
    </row>
    <row r="126" spans="1:26" s="21" customFormat="1" ht="12.6" customHeight="1" x14ac:dyDescent="0.2">
      <c r="A126" s="255"/>
      <c r="B126" s="456"/>
      <c r="C126" s="230"/>
      <c r="D126" s="419"/>
      <c r="E126" s="231"/>
      <c r="F126" s="231"/>
      <c r="G126" s="231"/>
      <c r="H126" s="231"/>
      <c r="I126" s="231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90"/>
      <c r="X126" s="397"/>
      <c r="Y126" s="538"/>
      <c r="Z126" s="196"/>
    </row>
    <row r="127" spans="1:26" ht="12.75" customHeight="1" x14ac:dyDescent="0.2">
      <c r="B127" s="425"/>
      <c r="C127" s="233"/>
      <c r="D127" s="425"/>
      <c r="E127" s="234">
        <v>1998</v>
      </c>
      <c r="F127" s="234">
        <v>1999</v>
      </c>
      <c r="G127" s="234">
        <v>2000</v>
      </c>
      <c r="H127" s="234">
        <v>2001</v>
      </c>
      <c r="I127" s="234">
        <v>2002</v>
      </c>
      <c r="J127" s="234">
        <v>2003</v>
      </c>
      <c r="K127" s="234">
        <v>2004</v>
      </c>
      <c r="L127" s="234">
        <v>2005</v>
      </c>
      <c r="M127" s="234">
        <v>2006</v>
      </c>
      <c r="N127" s="234">
        <v>2007</v>
      </c>
      <c r="O127" s="234">
        <v>2008</v>
      </c>
      <c r="P127" s="234">
        <v>2009</v>
      </c>
      <c r="Q127" s="234">
        <v>2010</v>
      </c>
      <c r="R127" s="234">
        <v>2011</v>
      </c>
      <c r="S127" s="234">
        <v>2012</v>
      </c>
      <c r="T127" s="7">
        <f>T$3</f>
        <v>2013</v>
      </c>
      <c r="U127" s="7">
        <f>U$3</f>
        <v>2014</v>
      </c>
      <c r="V127" s="7" t="str">
        <f>V$3</f>
        <v>2015p</v>
      </c>
      <c r="X127" s="280" t="str">
        <f>X$19</f>
        <v>Evolution annuelle</v>
      </c>
      <c r="Z127" s="117"/>
    </row>
    <row r="128" spans="1:26" ht="12.75" customHeight="1" x14ac:dyDescent="0.2">
      <c r="A128" s="210" t="s">
        <v>200</v>
      </c>
      <c r="B128" s="424" t="s">
        <v>255</v>
      </c>
      <c r="C128" s="217" t="s">
        <v>46</v>
      </c>
      <c r="D128" s="424" t="s">
        <v>256</v>
      </c>
      <c r="E128" s="62"/>
      <c r="F128" s="502">
        <v>13.261158999999999</v>
      </c>
      <c r="G128" s="502">
        <v>15.838312</v>
      </c>
      <c r="H128" s="503">
        <v>18.831765000000001</v>
      </c>
      <c r="I128" s="502">
        <v>21.485188000000001</v>
      </c>
      <c r="J128" s="502">
        <v>24.553170999999999</v>
      </c>
      <c r="K128" s="502">
        <v>27.419840000000001</v>
      </c>
      <c r="L128" s="502">
        <v>30.527609000000002</v>
      </c>
      <c r="M128" s="502">
        <v>33.561</v>
      </c>
      <c r="N128" s="502">
        <f>'[1]Séries annuelles'!I58-N284</f>
        <v>0</v>
      </c>
      <c r="O128" s="503">
        <f>'[1]Séries annuelles'!J58-O284</f>
        <v>0</v>
      </c>
      <c r="P128" s="503">
        <f>'[1]Séries annuelles'!K58-P284</f>
        <v>0</v>
      </c>
      <c r="Q128" s="503">
        <f>'[1]Séries annuelles'!L58-Q284</f>
        <v>0</v>
      </c>
      <c r="R128" s="503">
        <f>'[1]Séries annuelles'!M58-R284</f>
        <v>0</v>
      </c>
      <c r="S128" s="504">
        <f>'[2]Séries trim'!$BB$251</f>
        <v>50.194495000000003</v>
      </c>
      <c r="T128" s="503">
        <f>'[2]Séries trim'!$BF$251</f>
        <v>54.244355000000006</v>
      </c>
      <c r="U128" s="503">
        <f>'[2]Séries trim'!$BJ$251</f>
        <v>57.157670999999993</v>
      </c>
      <c r="V128" s="503">
        <f>'[2]Séries trim'!$BN$251</f>
        <v>59.547103</v>
      </c>
      <c r="X128" s="382">
        <f t="shared" ref="X128:X132" si="18">V128/U128-1</f>
        <v>4.1804222568830873E-2</v>
      </c>
      <c r="Z128" s="117"/>
    </row>
    <row r="129" spans="1:26" ht="12.75" customHeight="1" x14ac:dyDescent="0.2">
      <c r="A129" s="374" t="s">
        <v>318</v>
      </c>
      <c r="B129" s="424" t="s">
        <v>255</v>
      </c>
      <c r="C129" s="375" t="s">
        <v>38</v>
      </c>
      <c r="D129" s="424" t="s">
        <v>256</v>
      </c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274">
        <v>10.640390558416</v>
      </c>
      <c r="Q129" s="274">
        <v>11.448357862712999</v>
      </c>
      <c r="R129" s="274">
        <v>10.981069999999999</v>
      </c>
      <c r="S129" s="274">
        <v>9.0762639999999983</v>
      </c>
      <c r="T129" s="274">
        <v>6.7406160000000002</v>
      </c>
      <c r="U129" s="274">
        <v>5.370355</v>
      </c>
      <c r="V129" s="549" t="s">
        <v>292</v>
      </c>
      <c r="X129" s="382" t="s">
        <v>47</v>
      </c>
      <c r="Z129" s="117"/>
    </row>
    <row r="130" spans="1:26" ht="12.75" customHeight="1" x14ac:dyDescent="0.2">
      <c r="A130" s="215" t="s">
        <v>123</v>
      </c>
      <c r="B130" s="424" t="s">
        <v>255</v>
      </c>
      <c r="C130" s="217" t="s">
        <v>14</v>
      </c>
      <c r="D130" s="424" t="s">
        <v>256</v>
      </c>
      <c r="E130" s="62"/>
      <c r="F130" s="271">
        <v>7.2794889999999999</v>
      </c>
      <c r="G130" s="271">
        <v>13.806459</v>
      </c>
      <c r="H130" s="272">
        <v>18.022196999999998</v>
      </c>
      <c r="I130" s="271">
        <v>17.107589000000001</v>
      </c>
      <c r="J130" s="271">
        <v>17.148686000000001</v>
      </c>
      <c r="K130" s="271">
        <v>17.124248000000001</v>
      </c>
      <c r="L130" s="271">
        <v>17.560535999999999</v>
      </c>
      <c r="M130" s="273">
        <v>18.101793000000001</v>
      </c>
      <c r="N130" s="273">
        <v>19.027974</v>
      </c>
      <c r="O130" s="274">
        <v>18.735527999999999</v>
      </c>
      <c r="P130" s="274">
        <v>18.805445181899998</v>
      </c>
      <c r="Q130" s="274">
        <v>18.626492757899999</v>
      </c>
      <c r="R130" s="274">
        <v>19.557271244253599</v>
      </c>
      <c r="S130" s="274">
        <v>18.241165000000002</v>
      </c>
      <c r="T130" s="274">
        <v>15.664880999999999</v>
      </c>
      <c r="U130" s="274">
        <v>14.517511999999998</v>
      </c>
      <c r="V130" s="274">
        <v>12.576969999999999</v>
      </c>
      <c r="X130" s="382">
        <f t="shared" si="18"/>
        <v>-0.13366904742355301</v>
      </c>
      <c r="Z130" s="117"/>
    </row>
    <row r="131" spans="1:26" ht="12.75" customHeight="1" x14ac:dyDescent="0.2">
      <c r="A131" s="374" t="s">
        <v>145</v>
      </c>
      <c r="B131" s="424" t="s">
        <v>255</v>
      </c>
      <c r="C131" s="372" t="s">
        <v>15</v>
      </c>
      <c r="D131" s="424" t="s">
        <v>256</v>
      </c>
      <c r="E131" s="62"/>
      <c r="F131" s="62"/>
      <c r="G131" s="62"/>
      <c r="H131" s="63">
        <v>16.734051999999998</v>
      </c>
      <c r="I131" s="63">
        <v>16.415669999999999</v>
      </c>
      <c r="J131" s="63">
        <v>16.461883</v>
      </c>
      <c r="K131" s="63">
        <v>16.408852</v>
      </c>
      <c r="L131" s="38">
        <v>16.697641999999998</v>
      </c>
      <c r="M131" s="63">
        <v>17.192792000000001</v>
      </c>
      <c r="N131" s="38">
        <v>17.673463000000002</v>
      </c>
      <c r="O131" s="63">
        <v>16.958175000000001</v>
      </c>
      <c r="P131" s="38">
        <v>16.834684686574999</v>
      </c>
      <c r="Q131" s="38">
        <v>16.747168430273398</v>
      </c>
      <c r="R131" s="38">
        <v>17.303687127900002</v>
      </c>
      <c r="S131" s="38">
        <v>15.473018010000001</v>
      </c>
      <c r="T131" s="38">
        <v>12.772084</v>
      </c>
      <c r="U131" s="38">
        <v>11.427667</v>
      </c>
      <c r="V131" s="38">
        <v>10.225194999999999</v>
      </c>
      <c r="X131" s="382">
        <f t="shared" si="18"/>
        <v>-0.10522462721393622</v>
      </c>
      <c r="Z131" s="117"/>
    </row>
    <row r="132" spans="1:26" ht="12.75" customHeight="1" x14ac:dyDescent="0.2">
      <c r="A132" s="329" t="s">
        <v>202</v>
      </c>
      <c r="B132" s="474" t="s">
        <v>255</v>
      </c>
      <c r="C132" s="235" t="s">
        <v>59</v>
      </c>
      <c r="D132" s="474" t="s">
        <v>256</v>
      </c>
      <c r="E132" s="330">
        <v>11.210100000000001</v>
      </c>
      <c r="F132" s="330">
        <v>20.619562999999999</v>
      </c>
      <c r="G132" s="330">
        <v>29.644770999999999</v>
      </c>
      <c r="H132" s="330">
        <v>36.853961999999996</v>
      </c>
      <c r="I132" s="330">
        <v>38.592776999999998</v>
      </c>
      <c r="J132" s="330">
        <v>41.701857000000004</v>
      </c>
      <c r="K132" s="331">
        <v>44.544088000000002</v>
      </c>
      <c r="L132" s="331">
        <v>48.088144999999997</v>
      </c>
      <c r="M132" s="330">
        <v>51.662793000000001</v>
      </c>
      <c r="N132" s="331">
        <v>54.849902999999998</v>
      </c>
      <c r="O132" s="330">
        <v>57.094391000000002</v>
      </c>
      <c r="P132" s="331">
        <v>59.968349650649998</v>
      </c>
      <c r="Q132" s="331">
        <v>62.403203620604998</v>
      </c>
      <c r="R132" s="331">
        <v>65.211640999999901</v>
      </c>
      <c r="S132" s="331">
        <v>68.435660000000013</v>
      </c>
      <c r="T132" s="331">
        <v>69.909236000000007</v>
      </c>
      <c r="U132" s="331">
        <v>71.67518299999999</v>
      </c>
      <c r="V132" s="331">
        <v>72.124072999999996</v>
      </c>
      <c r="X132" s="376">
        <f t="shared" si="18"/>
        <v>6.2628371663873139E-3</v>
      </c>
      <c r="Z132" s="117"/>
    </row>
    <row r="133" spans="1:26" ht="12.75" customHeight="1" x14ac:dyDescent="0.2">
      <c r="A133" s="537"/>
      <c r="B133" s="474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X133" s="90"/>
      <c r="Z133" s="117"/>
    </row>
    <row r="134" spans="1:26" ht="12.75" customHeight="1" x14ac:dyDescent="0.2">
      <c r="A134" s="236" t="str">
        <f>$A$7</f>
        <v>Source ARCEP - 1998 to 2014 annual surveys. 2015 quarterly surveys.</v>
      </c>
      <c r="B134" s="440"/>
      <c r="C134" s="114" t="str">
        <f>$C$7</f>
        <v>Source ARCEP - Enquêtes annuelles 1998 à 2014. Enquêtes trimestrielles 2015.</v>
      </c>
      <c r="D134" s="408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Z134" s="117"/>
    </row>
    <row r="135" spans="1:26" ht="12.75" customHeight="1" x14ac:dyDescent="0.2">
      <c r="B135" s="440"/>
      <c r="C135" s="112"/>
      <c r="D135" s="408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Z135" s="117"/>
    </row>
    <row r="136" spans="1:26" ht="12.75" customHeight="1" x14ac:dyDescent="0.2">
      <c r="B136" s="438"/>
      <c r="C136" s="219"/>
      <c r="D136" s="406"/>
      <c r="E136" s="7">
        <v>1998</v>
      </c>
      <c r="F136" s="7">
        <v>1999</v>
      </c>
      <c r="G136" s="7">
        <v>2000</v>
      </c>
      <c r="H136" s="7">
        <v>2001</v>
      </c>
      <c r="I136" s="7">
        <v>2002</v>
      </c>
      <c r="J136" s="7">
        <v>2003</v>
      </c>
      <c r="K136" s="7">
        <v>2004</v>
      </c>
      <c r="L136" s="7">
        <v>2005</v>
      </c>
      <c r="M136" s="7">
        <v>2006</v>
      </c>
      <c r="N136" s="7">
        <v>2007</v>
      </c>
      <c r="O136" s="7">
        <v>2008</v>
      </c>
      <c r="P136" s="7">
        <v>2009</v>
      </c>
      <c r="Q136" s="7">
        <f t="shared" ref="Q136:V136" si="19">Q$3</f>
        <v>2010</v>
      </c>
      <c r="R136" s="7">
        <f t="shared" si="19"/>
        <v>2011</v>
      </c>
      <c r="S136" s="7">
        <f t="shared" si="19"/>
        <v>2012</v>
      </c>
      <c r="T136" s="7">
        <f t="shared" si="19"/>
        <v>2013</v>
      </c>
      <c r="U136" s="7">
        <f t="shared" si="19"/>
        <v>2014</v>
      </c>
      <c r="V136" s="7" t="str">
        <f t="shared" si="19"/>
        <v>2015p</v>
      </c>
      <c r="X136" s="280" t="str">
        <f>X$19</f>
        <v>Evolution annuelle</v>
      </c>
      <c r="Z136" s="117"/>
    </row>
    <row r="137" spans="1:26" s="180" customFormat="1" ht="12.75" customHeight="1" x14ac:dyDescent="0.2">
      <c r="A137" s="527" t="s">
        <v>279</v>
      </c>
      <c r="B137" s="528" t="s">
        <v>255</v>
      </c>
      <c r="C137" s="529" t="s">
        <v>42</v>
      </c>
      <c r="D137" s="528" t="s">
        <v>256</v>
      </c>
      <c r="E137" s="530"/>
      <c r="F137" s="530"/>
      <c r="G137" s="530"/>
      <c r="H137" s="530"/>
      <c r="I137" s="530"/>
      <c r="J137" s="530"/>
      <c r="K137" s="530"/>
      <c r="L137" s="530"/>
      <c r="M137" s="530"/>
      <c r="N137" s="531">
        <v>0.491311</v>
      </c>
      <c r="O137" s="531">
        <v>0.98962099999999997</v>
      </c>
      <c r="P137" s="532">
        <v>2.0799524750976497</v>
      </c>
      <c r="Q137" s="532">
        <v>2.7388619999960002</v>
      </c>
      <c r="R137" s="532">
        <v>3.158309</v>
      </c>
      <c r="S137" s="532">
        <v>3.4284780000000001</v>
      </c>
      <c r="T137" s="532">
        <v>3.6448539999999996</v>
      </c>
      <c r="U137" s="532">
        <v>3.741587</v>
      </c>
      <c r="V137" s="532">
        <v>3.6210719999999998</v>
      </c>
      <c r="W137" s="90"/>
      <c r="X137" s="533">
        <f>V137/U137-1</f>
        <v>-3.2209594484907123E-2</v>
      </c>
      <c r="Y137" s="539"/>
      <c r="Z137" s="179"/>
    </row>
    <row r="138" spans="1:26" ht="12.75" hidden="1" customHeight="1" x14ac:dyDescent="0.2">
      <c r="A138" s="195"/>
      <c r="B138" s="424" t="s">
        <v>255</v>
      </c>
      <c r="C138" s="106" t="s">
        <v>43</v>
      </c>
      <c r="D138" s="424" t="s">
        <v>256</v>
      </c>
      <c r="E138" s="62"/>
      <c r="F138" s="62"/>
      <c r="G138" s="62"/>
      <c r="H138" s="62"/>
      <c r="I138" s="62"/>
      <c r="J138" s="62"/>
      <c r="K138" s="102">
        <v>10.324</v>
      </c>
      <c r="L138" s="102">
        <v>14.154</v>
      </c>
      <c r="M138" s="63">
        <v>15.078778</v>
      </c>
      <c r="N138" s="38">
        <v>17.163143999999999</v>
      </c>
      <c r="O138" s="63">
        <v>19.121928</v>
      </c>
      <c r="P138" s="38">
        <v>23.481244161352102</v>
      </c>
      <c r="Q138" s="38">
        <v>28.259466428015003</v>
      </c>
      <c r="R138" s="38">
        <v>31.023956999999999</v>
      </c>
      <c r="S138" s="38">
        <v>34.676551247999903</v>
      </c>
      <c r="T138" s="38">
        <v>37.342548999999998</v>
      </c>
      <c r="U138" s="62"/>
      <c r="V138" s="62"/>
      <c r="X138" s="382"/>
      <c r="Y138" s="539"/>
      <c r="Z138" s="117"/>
    </row>
    <row r="139" spans="1:26" ht="12.75" customHeight="1" x14ac:dyDescent="0.2">
      <c r="A139" s="375" t="s">
        <v>319</v>
      </c>
      <c r="B139" s="424"/>
      <c r="C139" s="375" t="s">
        <v>306</v>
      </c>
      <c r="D139" s="424"/>
      <c r="E139" s="62"/>
      <c r="F139" s="62"/>
      <c r="G139" s="62"/>
      <c r="H139" s="62"/>
      <c r="I139" s="62"/>
      <c r="J139" s="62"/>
      <c r="K139" s="62"/>
      <c r="L139" s="62"/>
      <c r="M139" s="62"/>
      <c r="N139" s="38">
        <v>0.491311</v>
      </c>
      <c r="O139" s="63">
        <v>0.89075499999999996</v>
      </c>
      <c r="P139" s="38">
        <v>1.7465804750976499</v>
      </c>
      <c r="Q139" s="38">
        <v>2.4302749999960001</v>
      </c>
      <c r="R139" s="38">
        <v>2.6984569999999999</v>
      </c>
      <c r="S139" s="38">
        <v>2.7741579999999999</v>
      </c>
      <c r="T139" s="38">
        <v>2.9457299999999997</v>
      </c>
      <c r="U139" s="38">
        <v>2.928013</v>
      </c>
      <c r="V139" s="38">
        <v>2.8053269999999997</v>
      </c>
      <c r="X139" s="382">
        <f t="shared" ref="X139:X141" si="20">V139/U139-1</f>
        <v>-4.1900770249312491E-2</v>
      </c>
      <c r="Y139" s="539"/>
      <c r="Z139" s="117"/>
    </row>
    <row r="140" spans="1:26" ht="12.75" customHeight="1" x14ac:dyDescent="0.2">
      <c r="A140" s="375" t="s">
        <v>320</v>
      </c>
      <c r="B140" s="424"/>
      <c r="C140" s="372" t="s">
        <v>307</v>
      </c>
      <c r="D140" s="424"/>
      <c r="E140" s="62"/>
      <c r="F140" s="62"/>
      <c r="G140" s="62"/>
      <c r="H140" s="62"/>
      <c r="I140" s="62"/>
      <c r="J140" s="62"/>
      <c r="K140" s="62"/>
      <c r="L140" s="62"/>
      <c r="M140" s="62"/>
      <c r="N140" s="38"/>
      <c r="O140" s="63">
        <v>9.8865999999999996E-2</v>
      </c>
      <c r="P140" s="38">
        <v>0.333372</v>
      </c>
      <c r="Q140" s="38">
        <v>0.308587</v>
      </c>
      <c r="R140" s="38">
        <v>0.45985199999999998</v>
      </c>
      <c r="S140" s="38">
        <v>0.65432000000000001</v>
      </c>
      <c r="T140" s="38">
        <v>0.69912399999999997</v>
      </c>
      <c r="U140" s="38">
        <v>0.81357400000000013</v>
      </c>
      <c r="V140" s="38">
        <v>0.81574500000000005</v>
      </c>
      <c r="X140" s="382">
        <f t="shared" si="20"/>
        <v>2.6684726896384348E-3</v>
      </c>
      <c r="Y140" s="539"/>
      <c r="Z140" s="117"/>
    </row>
    <row r="141" spans="1:26" ht="12.75" customHeight="1" x14ac:dyDescent="0.2">
      <c r="A141" s="526" t="s">
        <v>321</v>
      </c>
      <c r="B141" s="424"/>
      <c r="C141" s="526" t="s">
        <v>15</v>
      </c>
      <c r="D141" s="424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38">
        <v>0.19433500000000001</v>
      </c>
      <c r="U141" s="38">
        <v>0.230963</v>
      </c>
      <c r="V141" s="38">
        <v>0.28312799999999999</v>
      </c>
      <c r="X141" s="382">
        <f t="shared" si="20"/>
        <v>0.2258586873222117</v>
      </c>
      <c r="Y141" s="539"/>
      <c r="Z141" s="117"/>
    </row>
    <row r="142" spans="1:26" ht="12.75" customHeight="1" x14ac:dyDescent="0.2">
      <c r="A142" s="195"/>
      <c r="B142" s="424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X142" s="91"/>
      <c r="Y142" s="539"/>
      <c r="Z142" s="117"/>
    </row>
    <row r="143" spans="1:26" ht="12.75" customHeight="1" x14ac:dyDescent="0.2">
      <c r="B143" s="438"/>
      <c r="C143" s="87"/>
      <c r="D143" s="406"/>
      <c r="E143" s="7">
        <v>1998</v>
      </c>
      <c r="F143" s="7">
        <v>1999</v>
      </c>
      <c r="G143" s="7">
        <v>2000</v>
      </c>
      <c r="H143" s="7">
        <v>2001</v>
      </c>
      <c r="I143" s="7">
        <v>2002</v>
      </c>
      <c r="J143" s="7">
        <v>2003</v>
      </c>
      <c r="K143" s="7">
        <v>2004</v>
      </c>
      <c r="L143" s="7">
        <v>2005</v>
      </c>
      <c r="M143" s="7">
        <v>2006</v>
      </c>
      <c r="N143" s="7">
        <v>2007</v>
      </c>
      <c r="O143" s="7">
        <v>2008</v>
      </c>
      <c r="P143" s="7">
        <v>2009</v>
      </c>
      <c r="Q143" s="7">
        <f t="shared" ref="Q143:V143" si="21">Q$3</f>
        <v>2010</v>
      </c>
      <c r="R143" s="7">
        <f t="shared" si="21"/>
        <v>2011</v>
      </c>
      <c r="S143" s="7">
        <f t="shared" si="21"/>
        <v>2012</v>
      </c>
      <c r="T143" s="7">
        <f t="shared" si="21"/>
        <v>2013</v>
      </c>
      <c r="U143" s="7">
        <f t="shared" si="21"/>
        <v>2014</v>
      </c>
      <c r="V143" s="7" t="str">
        <f t="shared" si="21"/>
        <v>2015p</v>
      </c>
      <c r="X143" s="280" t="str">
        <f>X$19</f>
        <v>Evolution annuelle</v>
      </c>
      <c r="Z143" s="117"/>
    </row>
    <row r="144" spans="1:26" ht="12.75" customHeight="1" x14ac:dyDescent="0.2">
      <c r="A144" s="256" t="s">
        <v>225</v>
      </c>
      <c r="B144" s="424" t="s">
        <v>255</v>
      </c>
      <c r="C144" s="105" t="s">
        <v>223</v>
      </c>
      <c r="D144" s="424" t="s">
        <v>256</v>
      </c>
      <c r="E144" s="62"/>
      <c r="F144" s="62"/>
      <c r="G144" s="62"/>
      <c r="H144" s="62"/>
      <c r="I144" s="62"/>
      <c r="J144" s="62"/>
      <c r="K144" s="62"/>
      <c r="L144" s="62"/>
      <c r="M144" s="62"/>
      <c r="N144" s="38">
        <v>5.8789999999999996</v>
      </c>
      <c r="O144" s="63">
        <v>11.439321</v>
      </c>
      <c r="P144" s="38">
        <v>17.443508999999999</v>
      </c>
      <c r="Q144" s="38">
        <v>22.995240000000003</v>
      </c>
      <c r="R144" s="38">
        <v>27.745409914745998</v>
      </c>
      <c r="S144" s="38">
        <v>32.802020349500005</v>
      </c>
      <c r="T144" s="38">
        <v>36.460573051770396</v>
      </c>
      <c r="U144" s="38">
        <v>42.910956790079396</v>
      </c>
      <c r="V144" s="38">
        <v>48.512101000000001</v>
      </c>
      <c r="X144" s="382">
        <f>V144/U144-1</f>
        <v>0.13052946447503899</v>
      </c>
      <c r="Z144" s="117"/>
    </row>
    <row r="145" spans="1:26" ht="12.75" customHeight="1" x14ac:dyDescent="0.2">
      <c r="A145" s="256" t="s">
        <v>226</v>
      </c>
      <c r="B145" s="424" t="s">
        <v>255</v>
      </c>
      <c r="C145" s="106" t="s">
        <v>224</v>
      </c>
      <c r="D145" s="424" t="s">
        <v>256</v>
      </c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53">
        <v>10.9694078532546</v>
      </c>
      <c r="V145" s="53">
        <v>22.033372790429102</v>
      </c>
      <c r="X145" s="382">
        <f>V145/U145-1</f>
        <v>1.0086200718566452</v>
      </c>
      <c r="Z145" s="117"/>
    </row>
    <row r="146" spans="1:26" ht="12.75" customHeight="1" x14ac:dyDescent="0.2">
      <c r="A146" s="236" t="str">
        <f>$A$7</f>
        <v>Source ARCEP - 1998 to 2014 annual surveys. 2015 quarterly surveys.</v>
      </c>
      <c r="B146" s="440"/>
      <c r="C146" s="114" t="str">
        <f>$C$7</f>
        <v>Source ARCEP - Enquêtes annuelles 1998 à 2014. Enquêtes trimestrielles 2015.</v>
      </c>
      <c r="D146" s="408"/>
      <c r="Z146" s="117"/>
    </row>
    <row r="147" spans="1:26" s="11" customFormat="1" ht="12.75" customHeight="1" x14ac:dyDescent="0.2">
      <c r="A147" s="254"/>
      <c r="B147" s="438"/>
      <c r="C147" s="218"/>
      <c r="D147" s="406"/>
      <c r="E147" s="7">
        <v>1998</v>
      </c>
      <c r="F147" s="58">
        <v>1999</v>
      </c>
      <c r="G147" s="58">
        <v>2000</v>
      </c>
      <c r="H147" s="58">
        <v>2001</v>
      </c>
      <c r="I147" s="58">
        <v>2002</v>
      </c>
      <c r="J147" s="58">
        <v>2003</v>
      </c>
      <c r="K147" s="7">
        <v>2004</v>
      </c>
      <c r="L147" s="7">
        <v>2005</v>
      </c>
      <c r="M147" s="58">
        <v>2006</v>
      </c>
      <c r="N147" s="7">
        <v>2007</v>
      </c>
      <c r="O147" s="58">
        <v>2008</v>
      </c>
      <c r="P147" s="7">
        <v>2009</v>
      </c>
      <c r="Q147" s="7">
        <f t="shared" ref="Q147:V147" si="22">Q$3</f>
        <v>2010</v>
      </c>
      <c r="R147" s="7">
        <f t="shared" si="22"/>
        <v>2011</v>
      </c>
      <c r="S147" s="7">
        <f t="shared" si="22"/>
        <v>2012</v>
      </c>
      <c r="T147" s="7">
        <f t="shared" si="22"/>
        <v>2013</v>
      </c>
      <c r="U147" s="7">
        <f t="shared" si="22"/>
        <v>2014</v>
      </c>
      <c r="V147" s="7" t="str">
        <f t="shared" si="22"/>
        <v>2015p</v>
      </c>
      <c r="W147" s="90"/>
      <c r="X147" s="280" t="str">
        <f>X$19</f>
        <v>Evolution annuelle</v>
      </c>
      <c r="Y147" s="431"/>
      <c r="Z147" s="117"/>
    </row>
    <row r="148" spans="1:26" s="178" customFormat="1" ht="12.75" customHeight="1" x14ac:dyDescent="0.2">
      <c r="A148" s="356" t="s">
        <v>210</v>
      </c>
      <c r="B148" s="462" t="s">
        <v>255</v>
      </c>
      <c r="C148" s="235" t="s">
        <v>305</v>
      </c>
      <c r="D148" s="462" t="s">
        <v>256</v>
      </c>
      <c r="E148" s="544"/>
      <c r="F148" s="544"/>
      <c r="G148" s="544"/>
      <c r="H148" s="544"/>
      <c r="I148" s="544"/>
      <c r="J148" s="544"/>
      <c r="K148" s="544"/>
      <c r="L148" s="544"/>
      <c r="M148" s="544"/>
      <c r="N148" s="275">
        <v>0.48746400000000001</v>
      </c>
      <c r="O148" s="275">
        <v>0.89952399999999999</v>
      </c>
      <c r="P148" s="275">
        <v>1.5680419999999999</v>
      </c>
      <c r="Q148" s="331">
        <v>2.6257820000000001</v>
      </c>
      <c r="R148" s="331">
        <v>3.3606539999999998</v>
      </c>
      <c r="S148" s="331">
        <v>4.6789769999999997</v>
      </c>
      <c r="T148" s="331">
        <v>6.8902789999999996</v>
      </c>
      <c r="U148" s="331">
        <v>8.2568100000000015</v>
      </c>
      <c r="V148" s="331">
        <v>10.561589</v>
      </c>
      <c r="X148" s="376">
        <f>V148/U148-1</f>
        <v>0.27913673682693418</v>
      </c>
      <c r="Y148" s="409"/>
      <c r="Z148" s="179"/>
    </row>
    <row r="149" spans="1:26" s="178" customFormat="1" ht="12.75" customHeight="1" x14ac:dyDescent="0.2">
      <c r="A149" s="545"/>
      <c r="B149" s="546"/>
      <c r="C149" s="547"/>
      <c r="D149" s="547"/>
      <c r="E149" s="547"/>
      <c r="F149" s="547"/>
      <c r="G149" s="547"/>
      <c r="H149" s="547"/>
      <c r="I149" s="547"/>
      <c r="J149" s="547"/>
      <c r="K149" s="547"/>
      <c r="L149" s="547"/>
      <c r="M149" s="547"/>
      <c r="N149" s="547"/>
      <c r="O149" s="547"/>
      <c r="P149" s="547"/>
      <c r="Q149" s="547"/>
      <c r="R149" s="547"/>
      <c r="S149" s="547"/>
      <c r="T149" s="547"/>
      <c r="U149" s="547"/>
      <c r="V149" s="547"/>
      <c r="W149" s="547"/>
      <c r="X149" s="547"/>
      <c r="Y149" s="547"/>
      <c r="Z149" s="179"/>
    </row>
    <row r="150" spans="1:26" s="11" customFormat="1" ht="12.75" customHeight="1" x14ac:dyDescent="0.2">
      <c r="A150" s="254"/>
      <c r="B150" s="438"/>
      <c r="C150" s="218"/>
      <c r="D150" s="406"/>
      <c r="E150" s="7">
        <v>1998</v>
      </c>
      <c r="F150" s="58">
        <v>1999</v>
      </c>
      <c r="G150" s="58">
        <v>2000</v>
      </c>
      <c r="H150" s="58">
        <v>2001</v>
      </c>
      <c r="I150" s="58">
        <v>2002</v>
      </c>
      <c r="J150" s="58">
        <v>2003</v>
      </c>
      <c r="K150" s="7">
        <v>2004</v>
      </c>
      <c r="L150" s="7">
        <v>2005</v>
      </c>
      <c r="M150" s="58">
        <v>2006</v>
      </c>
      <c r="N150" s="7">
        <v>2007</v>
      </c>
      <c r="O150" s="58">
        <v>2008</v>
      </c>
      <c r="P150" s="7">
        <v>2009</v>
      </c>
      <c r="Q150" s="7">
        <f t="shared" ref="Q150:V150" si="23">Q$3</f>
        <v>2010</v>
      </c>
      <c r="R150" s="7">
        <f t="shared" si="23"/>
        <v>2011</v>
      </c>
      <c r="S150" s="7">
        <f t="shared" si="23"/>
        <v>2012</v>
      </c>
      <c r="T150" s="7">
        <f t="shared" si="23"/>
        <v>2013</v>
      </c>
      <c r="U150" s="7">
        <f t="shared" si="23"/>
        <v>2014</v>
      </c>
      <c r="V150" s="7" t="str">
        <f t="shared" si="23"/>
        <v>2015p</v>
      </c>
      <c r="W150" s="90"/>
      <c r="X150" s="280" t="str">
        <f>X$19</f>
        <v>Evolution annuelle</v>
      </c>
      <c r="Y150" s="431"/>
      <c r="Z150" s="117"/>
    </row>
    <row r="151" spans="1:26" s="11" customFormat="1" ht="12.75" customHeight="1" x14ac:dyDescent="0.2">
      <c r="A151" s="333" t="s">
        <v>124</v>
      </c>
      <c r="B151" s="474" t="s">
        <v>255</v>
      </c>
      <c r="C151" s="284" t="s">
        <v>29</v>
      </c>
      <c r="D151" s="474" t="s">
        <v>256</v>
      </c>
      <c r="E151" s="62"/>
      <c r="F151" s="62"/>
      <c r="G151" s="62"/>
      <c r="H151" s="62"/>
      <c r="I151" s="62"/>
      <c r="J151" s="62"/>
      <c r="K151" s="332">
        <v>0.20545099999999999</v>
      </c>
      <c r="L151" s="331">
        <v>0.32284000000000002</v>
      </c>
      <c r="M151" s="331">
        <v>0.43308400000000002</v>
      </c>
      <c r="N151" s="331">
        <v>0.8846465</v>
      </c>
      <c r="O151" s="331">
        <v>1.3763069999999999</v>
      </c>
      <c r="P151" s="331">
        <v>1.7983125</v>
      </c>
      <c r="Q151" s="331">
        <v>2.3163674999999997</v>
      </c>
      <c r="R151" s="331">
        <v>3.3229934999999999</v>
      </c>
      <c r="S151" s="331">
        <v>7.1798380000000002</v>
      </c>
      <c r="T151" s="331">
        <v>6.2002835000000003</v>
      </c>
      <c r="U151" s="331">
        <v>5.6144935</v>
      </c>
      <c r="V151" s="331">
        <v>6.0160885000000004</v>
      </c>
      <c r="W151" s="90"/>
      <c r="X151" s="376">
        <f>V151/U151-1</f>
        <v>7.1528268756567259E-2</v>
      </c>
      <c r="Y151" s="431"/>
      <c r="Z151" s="117"/>
    </row>
    <row r="152" spans="1:26" s="11" customFormat="1" ht="12.75" customHeight="1" x14ac:dyDescent="0.2">
      <c r="A152" s="236" t="str">
        <f>$A$7</f>
        <v>Source ARCEP - 1998 to 2014 annual surveys. 2015 quarterly surveys.</v>
      </c>
      <c r="B152" s="440"/>
      <c r="C152" s="177" t="str">
        <f>$C$7</f>
        <v>Source ARCEP - Enquêtes annuelles 1998 à 2014. Enquêtes trimestrielles 2015.</v>
      </c>
      <c r="D152" s="408"/>
      <c r="E152" s="5"/>
      <c r="F152" s="5"/>
      <c r="G152" s="5"/>
      <c r="H152" s="5"/>
      <c r="I152" s="5"/>
      <c r="J152" s="5"/>
      <c r="K152" s="6"/>
      <c r="L152" s="6"/>
      <c r="M152" s="5"/>
      <c r="N152" s="6"/>
      <c r="O152" s="6"/>
      <c r="P152" s="6"/>
      <c r="Q152" s="6"/>
      <c r="R152" s="6"/>
      <c r="S152" s="6"/>
      <c r="T152" s="6"/>
      <c r="U152" s="6"/>
      <c r="V152" s="6"/>
      <c r="W152" s="90"/>
      <c r="X152" s="378"/>
      <c r="Y152" s="431"/>
      <c r="Z152" s="117"/>
    </row>
    <row r="153" spans="1:26" s="11" customFormat="1" ht="12.75" customHeight="1" x14ac:dyDescent="0.2">
      <c r="A153" s="254"/>
      <c r="B153" s="428"/>
      <c r="C153" s="111"/>
      <c r="D153" s="405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90"/>
      <c r="X153" s="378"/>
      <c r="Y153" s="431"/>
      <c r="Z153" s="117"/>
    </row>
    <row r="154" spans="1:26" ht="12.75" customHeight="1" x14ac:dyDescent="0.2">
      <c r="A154" s="260"/>
      <c r="B154" s="457"/>
      <c r="C154" s="558"/>
      <c r="D154" s="559"/>
      <c r="E154" s="7">
        <v>1998</v>
      </c>
      <c r="F154" s="7">
        <v>1999</v>
      </c>
      <c r="G154" s="7">
        <v>2000</v>
      </c>
      <c r="H154" s="7">
        <v>2001</v>
      </c>
      <c r="I154" s="7">
        <v>2002</v>
      </c>
      <c r="J154" s="7">
        <v>2003</v>
      </c>
      <c r="K154" s="7">
        <v>2004</v>
      </c>
      <c r="L154" s="7">
        <v>2005</v>
      </c>
      <c r="M154" s="7">
        <v>2006</v>
      </c>
      <c r="N154" s="7">
        <v>2007</v>
      </c>
      <c r="O154" s="7">
        <v>2008</v>
      </c>
      <c r="P154" s="7">
        <v>2009</v>
      </c>
      <c r="Q154" s="7">
        <f t="shared" ref="Q154:V154" si="24">Q$3</f>
        <v>2010</v>
      </c>
      <c r="R154" s="7">
        <f t="shared" si="24"/>
        <v>2011</v>
      </c>
      <c r="S154" s="7">
        <f t="shared" si="24"/>
        <v>2012</v>
      </c>
      <c r="T154" s="7">
        <f t="shared" si="24"/>
        <v>2013</v>
      </c>
      <c r="U154" s="7">
        <f t="shared" si="24"/>
        <v>2014</v>
      </c>
      <c r="V154" s="7" t="str">
        <f t="shared" si="24"/>
        <v>2015p</v>
      </c>
      <c r="X154" s="280" t="str">
        <f>X$19</f>
        <v>Evolution annuelle</v>
      </c>
      <c r="Z154" s="117"/>
    </row>
    <row r="155" spans="1:26" ht="12.75" customHeight="1" x14ac:dyDescent="0.2">
      <c r="A155" s="210" t="s">
        <v>125</v>
      </c>
      <c r="B155" s="424" t="s">
        <v>258</v>
      </c>
      <c r="C155" s="56" t="s">
        <v>16</v>
      </c>
      <c r="D155" s="424" t="s">
        <v>257</v>
      </c>
      <c r="E155" s="64"/>
      <c r="F155" s="34">
        <v>11789</v>
      </c>
      <c r="G155" s="34">
        <v>16269</v>
      </c>
      <c r="H155" s="34">
        <v>17665</v>
      </c>
      <c r="I155" s="34">
        <v>18710</v>
      </c>
      <c r="J155" s="34">
        <v>20838.73</v>
      </c>
      <c r="K155" s="34">
        <v>22168.159</v>
      </c>
      <c r="L155" s="18">
        <v>20081.609</v>
      </c>
      <c r="M155" s="18">
        <v>19168.383999999998</v>
      </c>
      <c r="N155" s="18">
        <v>18802.277999999998</v>
      </c>
      <c r="O155" s="18">
        <v>18490</v>
      </c>
      <c r="P155" s="18">
        <v>17797.363899304597</v>
      </c>
      <c r="Q155" s="18">
        <v>17479.290924459598</v>
      </c>
      <c r="R155" s="18">
        <v>17373.951072547799</v>
      </c>
      <c r="S155" s="18">
        <v>20358.138446193901</v>
      </c>
      <c r="T155" s="18">
        <v>23644.937307743003</v>
      </c>
      <c r="U155" s="18">
        <v>25402.5429489366</v>
      </c>
      <c r="V155" s="18">
        <v>26368.866302085578</v>
      </c>
      <c r="X155" s="382">
        <f t="shared" ref="X155:X163" si="25">V155/U155-1</f>
        <v>3.8040418043636448E-2</v>
      </c>
      <c r="Z155" s="117"/>
    </row>
    <row r="156" spans="1:26" ht="12.75" customHeight="1" x14ac:dyDescent="0.2">
      <c r="A156" s="215"/>
      <c r="B156" s="424"/>
      <c r="C156" s="57" t="s">
        <v>22</v>
      </c>
      <c r="D156" s="424"/>
      <c r="E156" s="64"/>
      <c r="F156" s="30">
        <v>8489</v>
      </c>
      <c r="G156" s="30">
        <v>18555</v>
      </c>
      <c r="H156" s="30">
        <v>25678</v>
      </c>
      <c r="I156" s="30">
        <v>31912</v>
      </c>
      <c r="J156" s="30">
        <v>41170.379000000001</v>
      </c>
      <c r="K156" s="30">
        <v>50136.226000000002</v>
      </c>
      <c r="L156" s="18">
        <v>59537.576000000001</v>
      </c>
      <c r="M156" s="18">
        <v>72517.815000000002</v>
      </c>
      <c r="N156" s="18">
        <v>78033.695000000007</v>
      </c>
      <c r="O156" s="18">
        <v>80347.349000000002</v>
      </c>
      <c r="P156" s="18">
        <v>79981.988785575217</v>
      </c>
      <c r="Q156" s="18">
        <v>81802.029854295834</v>
      </c>
      <c r="R156" s="18">
        <v>83465.492829236551</v>
      </c>
      <c r="S156" s="18">
        <v>93567.923294341337</v>
      </c>
      <c r="T156" s="18">
        <v>106452.10052449879</v>
      </c>
      <c r="U156" s="18">
        <v>113600.23553962749</v>
      </c>
      <c r="V156" s="18">
        <v>117321.04497121641</v>
      </c>
      <c r="X156" s="382">
        <f t="shared" si="25"/>
        <v>3.2753536239728875E-2</v>
      </c>
      <c r="Z156" s="117"/>
    </row>
    <row r="157" spans="1:26" ht="12.75" customHeight="1" x14ac:dyDescent="0.2">
      <c r="A157" s="215" t="s">
        <v>126</v>
      </c>
      <c r="B157" s="424" t="s">
        <v>258</v>
      </c>
      <c r="C157" s="119" t="s">
        <v>297</v>
      </c>
      <c r="D157" s="424" t="s">
        <v>257</v>
      </c>
      <c r="E157" s="64"/>
      <c r="F157" s="30">
        <v>4880</v>
      </c>
      <c r="G157" s="30">
        <v>11715</v>
      </c>
      <c r="H157" s="30">
        <v>16157</v>
      </c>
      <c r="I157" s="30">
        <v>19939</v>
      </c>
      <c r="J157" s="30">
        <v>25968.045999999998</v>
      </c>
      <c r="K157" s="30">
        <v>31868.865000000002</v>
      </c>
      <c r="L157" s="18">
        <v>40612.349000000002</v>
      </c>
      <c r="M157" s="18">
        <v>50361.877999999997</v>
      </c>
      <c r="N157" s="18">
        <v>52758.908000000003</v>
      </c>
      <c r="O157" s="18">
        <v>53131.002999999997</v>
      </c>
      <c r="P157" s="18">
        <v>50843.80448946292</v>
      </c>
      <c r="Q157" s="18">
        <v>49868.743602798335</v>
      </c>
      <c r="R157" s="18">
        <v>48081.742372720844</v>
      </c>
      <c r="S157" s="18">
        <v>47281.809769345731</v>
      </c>
      <c r="T157" s="18">
        <v>48828.298738641795</v>
      </c>
      <c r="U157" s="18">
        <v>51580.4223899676</v>
      </c>
      <c r="V157" s="153"/>
      <c r="X157" s="153"/>
      <c r="Z157" s="117"/>
    </row>
    <row r="158" spans="1:26" ht="12.75" customHeight="1" x14ac:dyDescent="0.2">
      <c r="A158" s="215"/>
      <c r="B158" s="424"/>
      <c r="C158" s="119" t="s">
        <v>298</v>
      </c>
      <c r="D158" s="424"/>
      <c r="E158" s="64"/>
      <c r="F158" s="54">
        <v>3609</v>
      </c>
      <c r="G158" s="30">
        <v>6840</v>
      </c>
      <c r="H158" s="30">
        <v>9521</v>
      </c>
      <c r="I158" s="30">
        <v>11973</v>
      </c>
      <c r="J158" s="30">
        <v>15202.333000000001</v>
      </c>
      <c r="K158" s="30">
        <v>18267.361000000001</v>
      </c>
      <c r="L158" s="18">
        <v>18925.226999999999</v>
      </c>
      <c r="M158" s="18">
        <v>22155.937000000002</v>
      </c>
      <c r="N158" s="18">
        <v>25274.787</v>
      </c>
      <c r="O158" s="18">
        <v>27216.346000000001</v>
      </c>
      <c r="P158" s="18">
        <v>29138.1842961123</v>
      </c>
      <c r="Q158" s="18">
        <v>31933.286251497499</v>
      </c>
      <c r="R158" s="18">
        <v>35383.7504565157</v>
      </c>
      <c r="S158" s="18">
        <v>46286.113524995606</v>
      </c>
      <c r="T158" s="18">
        <v>57623.801785857002</v>
      </c>
      <c r="U158" s="18">
        <v>62019.813149659902</v>
      </c>
      <c r="V158" s="153"/>
      <c r="X158" s="153"/>
      <c r="Z158" s="117"/>
    </row>
    <row r="159" spans="1:26" ht="12.75" customHeight="1" x14ac:dyDescent="0.2">
      <c r="A159" s="215" t="s">
        <v>127</v>
      </c>
      <c r="B159" s="424" t="s">
        <v>258</v>
      </c>
      <c r="C159" s="57" t="s">
        <v>17</v>
      </c>
      <c r="D159" s="424" t="s">
        <v>257</v>
      </c>
      <c r="E159" s="64"/>
      <c r="F159" s="54">
        <v>293</v>
      </c>
      <c r="G159" s="30">
        <v>498</v>
      </c>
      <c r="H159" s="30">
        <v>692</v>
      </c>
      <c r="I159" s="30">
        <v>713</v>
      </c>
      <c r="J159" s="30">
        <v>804.91300000000001</v>
      </c>
      <c r="K159" s="30">
        <v>958.61900000000003</v>
      </c>
      <c r="L159" s="18">
        <v>998.90099999999995</v>
      </c>
      <c r="M159" s="18">
        <v>1159.954</v>
      </c>
      <c r="N159" s="18">
        <v>1366.1849999999999</v>
      </c>
      <c r="O159" s="18">
        <v>1565.02</v>
      </c>
      <c r="P159" s="18">
        <v>1752.58015010797</v>
      </c>
      <c r="Q159" s="18">
        <v>2314.3731214591303</v>
      </c>
      <c r="R159" s="18">
        <v>3318.6320175270298</v>
      </c>
      <c r="S159" s="18">
        <v>4340.7012697909104</v>
      </c>
      <c r="T159" s="18">
        <v>5772.7119408562503</v>
      </c>
      <c r="U159" s="18">
        <v>6511.5189095106798</v>
      </c>
      <c r="V159" s="18">
        <v>6032.0072314771805</v>
      </c>
      <c r="X159" s="382">
        <f t="shared" si="25"/>
        <v>-7.3640526073436963E-2</v>
      </c>
      <c r="Z159" s="117"/>
    </row>
    <row r="160" spans="1:26" ht="12.75" customHeight="1" x14ac:dyDescent="0.2">
      <c r="A160" s="215" t="s">
        <v>128</v>
      </c>
      <c r="B160" s="424" t="s">
        <v>258</v>
      </c>
      <c r="C160" s="57" t="s">
        <v>18</v>
      </c>
      <c r="D160" s="424" t="s">
        <v>257</v>
      </c>
      <c r="E160" s="64"/>
      <c r="F160" s="64"/>
      <c r="G160" s="30">
        <v>318</v>
      </c>
      <c r="H160" s="30">
        <v>385</v>
      </c>
      <c r="I160" s="30">
        <v>509</v>
      </c>
      <c r="J160" s="30">
        <v>654.51800000000003</v>
      </c>
      <c r="K160" s="30">
        <v>984.89</v>
      </c>
      <c r="L160" s="18">
        <v>1092.5409999999999</v>
      </c>
      <c r="M160" s="18">
        <v>1179.6780000000001</v>
      </c>
      <c r="N160" s="18">
        <v>1323.14</v>
      </c>
      <c r="O160" s="18">
        <v>1377.04</v>
      </c>
      <c r="P160" s="18">
        <v>1304.2052469968</v>
      </c>
      <c r="Q160" s="18">
        <v>1357.3091589184899</v>
      </c>
      <c r="R160" s="18">
        <v>1368.4562816751002</v>
      </c>
      <c r="S160" s="18">
        <v>1348.7057461812101</v>
      </c>
      <c r="T160" s="18">
        <v>1435.5797077326099</v>
      </c>
      <c r="U160" s="18">
        <v>1609.1347129905998</v>
      </c>
      <c r="V160" s="18">
        <v>2057.9641900285292</v>
      </c>
      <c r="X160" s="382">
        <f t="shared" si="25"/>
        <v>0.2789259801646895</v>
      </c>
      <c r="Z160" s="117"/>
    </row>
    <row r="161" spans="1:26" ht="12.75" customHeight="1" x14ac:dyDescent="0.2">
      <c r="A161" s="235" t="s">
        <v>245</v>
      </c>
      <c r="B161" s="474" t="s">
        <v>258</v>
      </c>
      <c r="C161" s="235" t="s">
        <v>19</v>
      </c>
      <c r="D161" s="474" t="s">
        <v>257</v>
      </c>
      <c r="E161" s="283">
        <v>9968</v>
      </c>
      <c r="F161" s="283">
        <v>20571</v>
      </c>
      <c r="G161" s="283">
        <v>35640</v>
      </c>
      <c r="H161" s="283">
        <v>44419</v>
      </c>
      <c r="I161" s="283">
        <v>51844</v>
      </c>
      <c r="J161" s="283">
        <v>63468.54</v>
      </c>
      <c r="K161" s="283">
        <v>74247.894000000015</v>
      </c>
      <c r="L161" s="283">
        <v>81710.626999999993</v>
      </c>
      <c r="M161" s="283">
        <v>94025.830999999991</v>
      </c>
      <c r="N161" s="283">
        <v>99525.297999999995</v>
      </c>
      <c r="O161" s="283">
        <v>101779.409</v>
      </c>
      <c r="P161" s="283">
        <v>100836.13808198459</v>
      </c>
      <c r="Q161" s="283">
        <v>102953.00305913304</v>
      </c>
      <c r="R161" s="283">
        <v>105526.53220098648</v>
      </c>
      <c r="S161" s="283">
        <v>119615.46875650735</v>
      </c>
      <c r="T161" s="283">
        <v>137305.32948083064</v>
      </c>
      <c r="U161" s="283">
        <v>147123.43211106537</v>
      </c>
      <c r="V161" s="283">
        <v>151779.88269480772</v>
      </c>
      <c r="X161" s="376">
        <f t="shared" si="25"/>
        <v>3.1649958928548827E-2</v>
      </c>
      <c r="Z161" s="117"/>
    </row>
    <row r="162" spans="1:26" ht="12.75" customHeight="1" x14ac:dyDescent="0.2">
      <c r="A162" s="210" t="s">
        <v>122</v>
      </c>
      <c r="B162" s="424" t="s">
        <v>258</v>
      </c>
      <c r="C162" s="115" t="s">
        <v>13</v>
      </c>
      <c r="D162" s="424" t="s">
        <v>257</v>
      </c>
      <c r="E162" s="65"/>
      <c r="F162" s="65"/>
      <c r="G162" s="18">
        <v>32070</v>
      </c>
      <c r="H162" s="18">
        <v>39793</v>
      </c>
      <c r="I162" s="18">
        <v>46646</v>
      </c>
      <c r="J162" s="18">
        <v>57378.453999999998</v>
      </c>
      <c r="K162" s="18">
        <v>68065.7</v>
      </c>
      <c r="L162" s="18">
        <v>74576.437000000005</v>
      </c>
      <c r="M162" s="18">
        <v>87053.884000000005</v>
      </c>
      <c r="N162" s="18">
        <v>91930.044999999998</v>
      </c>
      <c r="O162" s="19">
        <v>93690.751760179905</v>
      </c>
      <c r="P162" s="19">
        <v>93588.766577023896</v>
      </c>
      <c r="Q162" s="19">
        <v>96240.051743120508</v>
      </c>
      <c r="R162" s="19">
        <v>98245.405673948306</v>
      </c>
      <c r="S162" s="103">
        <v>111352.10043628501</v>
      </c>
      <c r="T162" s="103">
        <v>127335.62601533</v>
      </c>
      <c r="U162" s="103">
        <v>136690.16778220999</v>
      </c>
      <c r="V162" s="103">
        <v>141354.36695263558</v>
      </c>
      <c r="X162" s="382">
        <f t="shared" si="25"/>
        <v>3.4122418942795552E-2</v>
      </c>
      <c r="Z162" s="117"/>
    </row>
    <row r="163" spans="1:26" ht="12.75" customHeight="1" x14ac:dyDescent="0.2">
      <c r="A163" s="215" t="s">
        <v>123</v>
      </c>
      <c r="B163" s="424" t="s">
        <v>258</v>
      </c>
      <c r="C163" s="87" t="s">
        <v>14</v>
      </c>
      <c r="D163" s="424" t="s">
        <v>257</v>
      </c>
      <c r="E163" s="64"/>
      <c r="F163" s="64"/>
      <c r="G163" s="30">
        <v>3570</v>
      </c>
      <c r="H163" s="30">
        <v>4626</v>
      </c>
      <c r="I163" s="30">
        <v>5197</v>
      </c>
      <c r="J163" s="30">
        <v>6090.6040000000003</v>
      </c>
      <c r="K163" s="30">
        <v>6182.1959999999999</v>
      </c>
      <c r="L163" s="17">
        <v>7134.19</v>
      </c>
      <c r="M163" s="30">
        <v>6971.9459999999999</v>
      </c>
      <c r="N163" s="97">
        <v>7595.2579999999998</v>
      </c>
      <c r="O163" s="77">
        <v>8088.6602088930103</v>
      </c>
      <c r="P163" s="96">
        <v>7247.3403273354306</v>
      </c>
      <c r="Q163" s="96">
        <v>6712.9706645583001</v>
      </c>
      <c r="R163" s="96">
        <v>7281.1347241695194</v>
      </c>
      <c r="S163" s="103">
        <v>8263.3689202883797</v>
      </c>
      <c r="T163" s="103">
        <v>9969.7036699416803</v>
      </c>
      <c r="U163" s="103">
        <v>10433.263771141199</v>
      </c>
      <c r="V163" s="103">
        <v>10426.70126060198</v>
      </c>
      <c r="X163" s="382">
        <f t="shared" si="25"/>
        <v>-6.2899881409794745E-4</v>
      </c>
      <c r="Z163" s="117"/>
    </row>
    <row r="164" spans="1:26" ht="12.75" customHeight="1" x14ac:dyDescent="0.2">
      <c r="A164" s="236" t="str">
        <f>$A$7</f>
        <v>Source ARCEP - 1998 to 2014 annual surveys. 2015 quarterly surveys.</v>
      </c>
      <c r="B164" s="440"/>
      <c r="C164" s="114" t="str">
        <f>$C$7</f>
        <v>Source ARCEP - Enquêtes annuelles 1998 à 2014. Enquêtes trimestrielles 2015.</v>
      </c>
      <c r="D164" s="408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Z164" s="117"/>
    </row>
    <row r="165" spans="1:26" ht="12.75" customHeight="1" x14ac:dyDescent="0.2">
      <c r="H165" s="6"/>
      <c r="I165" s="6"/>
      <c r="J165" s="6"/>
      <c r="M165" s="6"/>
      <c r="Z165" s="117"/>
    </row>
    <row r="166" spans="1:26" ht="13.5" customHeight="1" x14ac:dyDescent="0.2">
      <c r="B166" s="438"/>
      <c r="C166" s="218"/>
      <c r="D166" s="406"/>
      <c r="E166" s="82">
        <v>1998</v>
      </c>
      <c r="F166" s="7">
        <v>1999</v>
      </c>
      <c r="G166" s="58">
        <v>2000</v>
      </c>
      <c r="H166" s="58">
        <v>2001</v>
      </c>
      <c r="I166" s="58">
        <v>2002</v>
      </c>
      <c r="J166" s="58">
        <v>2003</v>
      </c>
      <c r="K166" s="7">
        <v>2004</v>
      </c>
      <c r="L166" s="7">
        <v>2005</v>
      </c>
      <c r="M166" s="58">
        <v>2006</v>
      </c>
      <c r="N166" s="7">
        <v>2007</v>
      </c>
      <c r="O166" s="58">
        <v>2008</v>
      </c>
      <c r="P166" s="7">
        <v>2009</v>
      </c>
      <c r="Q166" s="7">
        <f t="shared" ref="Q166:V166" si="26">Q$3</f>
        <v>2010</v>
      </c>
      <c r="R166" s="7">
        <f t="shared" si="26"/>
        <v>2011</v>
      </c>
      <c r="S166" s="7">
        <f t="shared" si="26"/>
        <v>2012</v>
      </c>
      <c r="T166" s="7">
        <f t="shared" si="26"/>
        <v>2013</v>
      </c>
      <c r="U166" s="7">
        <f t="shared" si="26"/>
        <v>2014</v>
      </c>
      <c r="V166" s="7" t="str">
        <f t="shared" si="26"/>
        <v>2015p</v>
      </c>
      <c r="X166" s="280" t="str">
        <f>X$19</f>
        <v>Evolution annuelle</v>
      </c>
      <c r="Z166" s="117"/>
    </row>
    <row r="167" spans="1:26" ht="12.75" customHeight="1" x14ac:dyDescent="0.2">
      <c r="A167" s="210" t="s">
        <v>179</v>
      </c>
      <c r="B167" s="424" t="s">
        <v>255</v>
      </c>
      <c r="C167" s="95" t="s">
        <v>36</v>
      </c>
      <c r="D167" s="424" t="s">
        <v>256</v>
      </c>
      <c r="E167" s="65"/>
      <c r="F167" s="65"/>
      <c r="G167" s="66">
        <v>1471</v>
      </c>
      <c r="H167" s="66">
        <v>3508</v>
      </c>
      <c r="I167" s="66">
        <v>5523</v>
      </c>
      <c r="J167" s="66">
        <v>8188</v>
      </c>
      <c r="K167" s="92">
        <v>10335</v>
      </c>
      <c r="L167" s="18">
        <v>12597</v>
      </c>
      <c r="M167" s="66">
        <v>15050</v>
      </c>
      <c r="N167" s="18">
        <v>19236</v>
      </c>
      <c r="O167" s="66">
        <v>34653</v>
      </c>
      <c r="P167" s="18">
        <v>63015.481694246097</v>
      </c>
      <c r="Q167" s="18">
        <v>102775.94919838299</v>
      </c>
      <c r="R167" s="18">
        <v>146388.71903027801</v>
      </c>
      <c r="S167" s="18">
        <v>182952.732730925</v>
      </c>
      <c r="T167" s="18">
        <v>193163.6577788</v>
      </c>
      <c r="U167" s="18">
        <v>197403.40411561501</v>
      </c>
      <c r="V167" s="18">
        <v>202475.4278583097</v>
      </c>
      <c r="X167" s="382">
        <f>V167/U167-1</f>
        <v>2.5693699485162425E-2</v>
      </c>
      <c r="Z167" s="117"/>
    </row>
    <row r="168" spans="1:26" ht="12.75" customHeight="1" x14ac:dyDescent="0.2">
      <c r="A168" s="367" t="s">
        <v>146</v>
      </c>
      <c r="B168" s="424" t="s">
        <v>255</v>
      </c>
      <c r="C168" s="366" t="s">
        <v>39</v>
      </c>
      <c r="D168" s="424" t="s">
        <v>256</v>
      </c>
      <c r="E168" s="65"/>
      <c r="F168" s="65"/>
      <c r="G168" s="65"/>
      <c r="H168" s="65"/>
      <c r="I168" s="65"/>
      <c r="J168" s="65"/>
      <c r="K168" s="65"/>
      <c r="L168" s="65"/>
      <c r="M168" s="66">
        <v>11168</v>
      </c>
      <c r="N168" s="18">
        <v>15223</v>
      </c>
      <c r="O168" s="66">
        <v>27297</v>
      </c>
      <c r="P168" s="18">
        <v>51727.792612056197</v>
      </c>
      <c r="Q168" s="18">
        <v>88825.257092931395</v>
      </c>
      <c r="R168" s="18">
        <v>130085.53100290999</v>
      </c>
      <c r="S168" s="18">
        <v>167512.36921253899</v>
      </c>
      <c r="T168" s="18">
        <v>181965.866752787</v>
      </c>
      <c r="U168" s="18">
        <v>187819.19860174201</v>
      </c>
      <c r="V168" s="18">
        <v>193861.7641326364</v>
      </c>
      <c r="X168" s="382">
        <f>V168/U168-1</f>
        <v>3.2172246372466073E-2</v>
      </c>
      <c r="Z168" s="117"/>
    </row>
    <row r="169" spans="1:26" ht="12.75" customHeight="1" x14ac:dyDescent="0.2">
      <c r="A169" s="373" t="s">
        <v>147</v>
      </c>
      <c r="B169" s="424" t="s">
        <v>255</v>
      </c>
      <c r="C169" s="372" t="s">
        <v>44</v>
      </c>
      <c r="D169" s="424" t="s">
        <v>256</v>
      </c>
      <c r="E169" s="65"/>
      <c r="F169" s="65"/>
      <c r="G169" s="65"/>
      <c r="H169" s="65"/>
      <c r="I169" s="65"/>
      <c r="J169" s="65"/>
      <c r="K169" s="65"/>
      <c r="L169" s="65"/>
      <c r="M169" s="19">
        <v>3881</v>
      </c>
      <c r="N169" s="18">
        <v>4013</v>
      </c>
      <c r="O169" s="18">
        <v>7354</v>
      </c>
      <c r="P169" s="18">
        <v>11286.5093266363</v>
      </c>
      <c r="Q169" s="18">
        <v>13950.547602746299</v>
      </c>
      <c r="R169" s="18">
        <v>16303.187147651301</v>
      </c>
      <c r="S169" s="18">
        <v>15440.248968375799</v>
      </c>
      <c r="T169" s="18">
        <v>11197.578182290699</v>
      </c>
      <c r="U169" s="18">
        <v>9583.8860838737291</v>
      </c>
      <c r="V169" s="18">
        <v>8613.4278406734193</v>
      </c>
      <c r="X169" s="382">
        <f>V169/U169-1</f>
        <v>-0.10125936751619424</v>
      </c>
      <c r="Z169" s="117"/>
    </row>
    <row r="170" spans="1:26" ht="12.75" customHeight="1" x14ac:dyDescent="0.2">
      <c r="A170" s="215" t="s">
        <v>203</v>
      </c>
      <c r="B170" s="424" t="s">
        <v>255</v>
      </c>
      <c r="C170" s="95" t="s">
        <v>37</v>
      </c>
      <c r="D170" s="424" t="s">
        <v>256</v>
      </c>
      <c r="E170" s="65"/>
      <c r="F170" s="65"/>
      <c r="G170" s="65"/>
      <c r="H170" s="65"/>
      <c r="I170" s="65"/>
      <c r="J170" s="65"/>
      <c r="K170" s="18">
        <v>79</v>
      </c>
      <c r="L170" s="18">
        <v>265</v>
      </c>
      <c r="M170" s="19">
        <v>294</v>
      </c>
      <c r="N170" s="18">
        <v>256</v>
      </c>
      <c r="O170" s="18">
        <v>407</v>
      </c>
      <c r="P170" s="18">
        <v>462.970098826639</v>
      </c>
      <c r="Q170" s="18">
        <v>647.96933780422398</v>
      </c>
      <c r="R170" s="18">
        <v>1029.15906104694</v>
      </c>
      <c r="S170" s="18">
        <v>1606.3500522459001</v>
      </c>
      <c r="T170" s="18">
        <v>2463.8147411302298</v>
      </c>
      <c r="U170" s="18">
        <v>3230.2793003234001</v>
      </c>
      <c r="V170" s="18">
        <v>4045.9331097396807</v>
      </c>
      <c r="X170" s="382">
        <f>V170/U170-1</f>
        <v>0.25250256512946767</v>
      </c>
      <c r="Z170" s="117"/>
    </row>
    <row r="171" spans="1:26" s="11" customFormat="1" ht="12.75" customHeight="1" x14ac:dyDescent="0.2">
      <c r="A171" s="282" t="s">
        <v>229</v>
      </c>
      <c r="B171" s="474" t="s">
        <v>255</v>
      </c>
      <c r="C171" s="284" t="s">
        <v>20</v>
      </c>
      <c r="D171" s="474" t="s">
        <v>256</v>
      </c>
      <c r="E171" s="65"/>
      <c r="F171" s="65"/>
      <c r="G171" s="275">
        <v>1471</v>
      </c>
      <c r="H171" s="275">
        <v>3508</v>
      </c>
      <c r="I171" s="275">
        <v>5523</v>
      </c>
      <c r="J171" s="275">
        <v>8188</v>
      </c>
      <c r="K171" s="275">
        <v>10414</v>
      </c>
      <c r="L171" s="275">
        <v>12862</v>
      </c>
      <c r="M171" s="275">
        <v>15344</v>
      </c>
      <c r="N171" s="275">
        <v>19492</v>
      </c>
      <c r="O171" s="275">
        <v>35060</v>
      </c>
      <c r="P171" s="275">
        <v>63478.258829689403</v>
      </c>
      <c r="Q171" s="275">
        <v>103423.91963350801</v>
      </c>
      <c r="R171" s="275">
        <v>147417.847864535</v>
      </c>
      <c r="S171" s="275">
        <v>184558.896095509</v>
      </c>
      <c r="T171" s="275">
        <v>195626.834045414</v>
      </c>
      <c r="U171" s="275">
        <v>200633.214957939</v>
      </c>
      <c r="V171" s="275">
        <v>206521.36096804938</v>
      </c>
      <c r="W171" s="90"/>
      <c r="X171" s="376">
        <f>V171/U171-1</f>
        <v>2.9347812680690977E-2</v>
      </c>
      <c r="Y171" s="431"/>
      <c r="Z171" s="117"/>
    </row>
    <row r="172" spans="1:26" s="11" customFormat="1" ht="12.75" customHeight="1" x14ac:dyDescent="0.2">
      <c r="A172" s="236" t="str">
        <f>$A$7</f>
        <v>Source ARCEP - 1998 to 2014 annual surveys. 2015 quarterly surveys.</v>
      </c>
      <c r="B172" s="440"/>
      <c r="C172" s="236" t="str">
        <f>$C$7</f>
        <v>Source ARCEP - Enquêtes annuelles 1998 à 2014. Enquêtes trimestrielles 2015.</v>
      </c>
      <c r="D172" s="408"/>
      <c r="E172" s="5"/>
      <c r="F172" s="5"/>
      <c r="G172" s="5"/>
      <c r="H172" s="5"/>
      <c r="I172" s="5"/>
      <c r="J172" s="5"/>
      <c r="K172" s="6"/>
      <c r="L172" s="6"/>
      <c r="M172" s="5"/>
      <c r="N172" s="6"/>
      <c r="O172" s="6"/>
      <c r="P172" s="6"/>
      <c r="Q172" s="6"/>
      <c r="R172" s="6"/>
      <c r="S172" s="6"/>
      <c r="T172" s="6"/>
      <c r="U172" s="6"/>
      <c r="V172" s="6"/>
      <c r="W172" s="90"/>
      <c r="X172" s="378"/>
      <c r="Y172" s="431"/>
      <c r="Z172" s="117"/>
    </row>
    <row r="173" spans="1:26" s="11" customFormat="1" ht="12.75" customHeight="1" x14ac:dyDescent="0.2">
      <c r="A173" s="254"/>
      <c r="B173" s="440"/>
      <c r="C173" s="112"/>
      <c r="D173" s="408"/>
      <c r="E173" s="5"/>
      <c r="F173" s="5"/>
      <c r="G173" s="5"/>
      <c r="H173" s="5"/>
      <c r="I173" s="5"/>
      <c r="J173" s="5"/>
      <c r="K173" s="6"/>
      <c r="L173" s="6"/>
      <c r="M173" s="5"/>
      <c r="N173" s="6"/>
      <c r="O173" s="6"/>
      <c r="P173" s="6"/>
      <c r="Q173" s="6"/>
      <c r="R173" s="6"/>
      <c r="S173" s="6"/>
      <c r="T173" s="6"/>
      <c r="U173" s="6"/>
      <c r="V173" s="6"/>
      <c r="W173" s="90"/>
      <c r="X173" s="378"/>
      <c r="Y173" s="431"/>
      <c r="Z173" s="117"/>
    </row>
    <row r="174" spans="1:26" ht="13.5" customHeight="1" x14ac:dyDescent="0.2">
      <c r="B174" s="445"/>
      <c r="C174" s="218"/>
      <c r="D174" s="426"/>
      <c r="E174" s="82">
        <v>1998</v>
      </c>
      <c r="F174" s="7">
        <v>1999</v>
      </c>
      <c r="G174" s="58">
        <v>2000</v>
      </c>
      <c r="H174" s="58">
        <v>2001</v>
      </c>
      <c r="I174" s="58">
        <v>2002</v>
      </c>
      <c r="J174" s="58">
        <v>2003</v>
      </c>
      <c r="K174" s="7">
        <v>2004</v>
      </c>
      <c r="L174" s="160">
        <v>2005</v>
      </c>
      <c r="M174" s="161">
        <v>2006</v>
      </c>
      <c r="N174" s="160">
        <v>2007</v>
      </c>
      <c r="O174" s="161">
        <v>2008</v>
      </c>
      <c r="P174" s="160">
        <v>2009</v>
      </c>
      <c r="Q174" s="160">
        <f t="shared" ref="Q174:V174" si="27">Q$3</f>
        <v>2010</v>
      </c>
      <c r="R174" s="160">
        <f t="shared" si="27"/>
        <v>2011</v>
      </c>
      <c r="S174" s="160">
        <f t="shared" si="27"/>
        <v>2012</v>
      </c>
      <c r="T174" s="160">
        <f t="shared" si="27"/>
        <v>2013</v>
      </c>
      <c r="U174" s="160">
        <f t="shared" si="27"/>
        <v>2014</v>
      </c>
      <c r="V174" s="160" t="str">
        <f t="shared" si="27"/>
        <v>2015p</v>
      </c>
      <c r="X174" s="280" t="str">
        <f>X$19</f>
        <v>Evolution annuelle</v>
      </c>
      <c r="Y174" s="409"/>
      <c r="Z174" s="4"/>
    </row>
    <row r="175" spans="1:26" ht="13.5" customHeight="1" x14ac:dyDescent="0.2">
      <c r="A175" s="211" t="s">
        <v>221</v>
      </c>
      <c r="B175" s="416" t="s">
        <v>250</v>
      </c>
      <c r="C175" s="115" t="s">
        <v>219</v>
      </c>
      <c r="D175" s="416" t="s">
        <v>259</v>
      </c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18">
        <v>300590.80085901171</v>
      </c>
      <c r="V175" s="18">
        <v>548985.22539258888</v>
      </c>
      <c r="X175" s="382">
        <f>V175/U175-1</f>
        <v>0.82635404617749231</v>
      </c>
      <c r="Y175" s="409"/>
      <c r="Z175" s="4"/>
    </row>
    <row r="176" spans="1:26" ht="13.5" customHeight="1" x14ac:dyDescent="0.2">
      <c r="A176" s="211" t="s">
        <v>222</v>
      </c>
      <c r="B176" s="416" t="s">
        <v>250</v>
      </c>
      <c r="C176" s="115" t="s">
        <v>220</v>
      </c>
      <c r="D176" s="416" t="s">
        <v>259</v>
      </c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18">
        <v>5059.2877642963867</v>
      </c>
      <c r="V176" s="18">
        <v>9479.1700654824126</v>
      </c>
      <c r="X176" s="382">
        <f>V176/U176-1</f>
        <v>0.87361749461600646</v>
      </c>
      <c r="Y176" s="409"/>
      <c r="Z176" s="4"/>
    </row>
    <row r="177" spans="1:28" ht="12.6" customHeight="1" x14ac:dyDescent="0.2">
      <c r="A177" s="285" t="s">
        <v>181</v>
      </c>
      <c r="B177" s="475" t="s">
        <v>250</v>
      </c>
      <c r="C177" s="284" t="s">
        <v>69</v>
      </c>
      <c r="D177" s="475" t="s">
        <v>259</v>
      </c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275">
        <v>2930</v>
      </c>
      <c r="P177" s="275">
        <v>13267</v>
      </c>
      <c r="Q177" s="275">
        <v>30331.078220578907</v>
      </c>
      <c r="R177" s="275">
        <v>55804.915345258793</v>
      </c>
      <c r="S177" s="275">
        <v>94999.217537095508</v>
      </c>
      <c r="T177" s="275">
        <v>155277.65599915918</v>
      </c>
      <c r="U177" s="275">
        <v>305650.08960447559</v>
      </c>
      <c r="V177" s="275">
        <v>558464.47124405857</v>
      </c>
      <c r="X177" s="376">
        <f>V177/U177-1</f>
        <v>0.82713661876145927</v>
      </c>
      <c r="Y177" s="409"/>
      <c r="Z177" s="4"/>
    </row>
    <row r="178" spans="1:28" ht="12.75" customHeight="1" x14ac:dyDescent="0.2">
      <c r="A178" s="367" t="s">
        <v>280</v>
      </c>
      <c r="B178" s="416" t="s">
        <v>250</v>
      </c>
      <c r="C178" s="366" t="s">
        <v>70</v>
      </c>
      <c r="D178" s="416" t="s">
        <v>259</v>
      </c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18">
        <v>10126.920290049218</v>
      </c>
      <c r="R178" s="18">
        <v>11141.206785261133</v>
      </c>
      <c r="S178" s="18">
        <v>12314.654935857714</v>
      </c>
      <c r="T178" s="18">
        <v>14147.418633639159</v>
      </c>
      <c r="U178" s="18">
        <v>23313.969864060662</v>
      </c>
      <c r="V178" s="18">
        <v>39134.332994647717</v>
      </c>
      <c r="X178" s="382">
        <f>V178/U178-1</f>
        <v>0.6785786900657671</v>
      </c>
      <c r="Y178" s="409"/>
      <c r="Z178" s="4"/>
    </row>
    <row r="179" spans="1:28" s="11" customFormat="1" ht="12.75" customHeight="1" x14ac:dyDescent="0.2">
      <c r="A179" s="236" t="str">
        <f>$A$7</f>
        <v>Source ARCEP - 1998 to 2014 annual surveys. 2015 quarterly surveys.</v>
      </c>
      <c r="B179" s="440"/>
      <c r="C179" s="236" t="str">
        <f>$C$7</f>
        <v>Source ARCEP - Enquêtes annuelles 1998 à 2014. Enquêtes trimestrielles 2015.</v>
      </c>
      <c r="D179" s="408"/>
      <c r="E179" s="5"/>
      <c r="F179" s="5"/>
      <c r="G179" s="5"/>
      <c r="H179" s="5"/>
      <c r="I179" s="5"/>
      <c r="J179" s="5"/>
      <c r="K179" s="6"/>
      <c r="L179" s="6"/>
      <c r="M179" s="5"/>
      <c r="N179" s="6"/>
      <c r="O179" s="6"/>
      <c r="P179" s="6"/>
      <c r="Q179" s="6"/>
      <c r="R179" s="6"/>
      <c r="S179" s="6"/>
      <c r="T179" s="6"/>
      <c r="U179" s="6"/>
      <c r="V179" s="6"/>
      <c r="W179" s="90"/>
      <c r="X179" s="378"/>
      <c r="Y179" s="394"/>
      <c r="Z179" s="117"/>
    </row>
    <row r="180" spans="1:28" s="41" customFormat="1" ht="12.75" customHeight="1" x14ac:dyDescent="0.2">
      <c r="A180" s="251"/>
      <c r="B180" s="445"/>
      <c r="C180" s="42"/>
      <c r="D180" s="418"/>
      <c r="E180" s="43"/>
      <c r="F180" s="43"/>
      <c r="G180" s="44"/>
      <c r="H180" s="44"/>
      <c r="I180" s="44"/>
      <c r="J180" s="44"/>
      <c r="K180" s="25"/>
      <c r="L180" s="25"/>
      <c r="M180" s="44"/>
      <c r="N180" s="25"/>
      <c r="O180" s="25"/>
      <c r="P180" s="25"/>
      <c r="Q180" s="25"/>
      <c r="R180" s="25"/>
      <c r="S180" s="25"/>
      <c r="T180" s="25"/>
      <c r="U180" s="25"/>
      <c r="V180" s="25"/>
      <c r="W180" s="90"/>
      <c r="X180" s="378"/>
      <c r="Y180" s="394"/>
      <c r="Z180" s="117"/>
    </row>
    <row r="181" spans="1:28" s="41" customFormat="1" ht="12.75" customHeight="1" thickBot="1" x14ac:dyDescent="0.25">
      <c r="A181" s="251"/>
      <c r="B181" s="445"/>
      <c r="C181" s="42"/>
      <c r="D181" s="418"/>
      <c r="E181" s="43"/>
      <c r="F181" s="43"/>
      <c r="G181" s="44"/>
      <c r="H181" s="44"/>
      <c r="I181" s="44"/>
      <c r="J181" s="44"/>
      <c r="K181" s="25"/>
      <c r="L181" s="25"/>
      <c r="M181" s="44"/>
      <c r="N181" s="25"/>
      <c r="O181" s="25"/>
      <c r="P181" s="25"/>
      <c r="Q181" s="25"/>
      <c r="R181" s="25"/>
      <c r="S181" s="25"/>
      <c r="T181" s="25"/>
      <c r="U181" s="25"/>
      <c r="V181" s="25"/>
      <c r="W181" s="90"/>
      <c r="X181" s="378"/>
      <c r="Y181" s="394"/>
      <c r="Z181" s="117"/>
    </row>
    <row r="182" spans="1:28" s="41" customFormat="1" ht="16.5" customHeight="1" thickBot="1" x14ac:dyDescent="0.25">
      <c r="A182" s="1" t="s">
        <v>186</v>
      </c>
      <c r="B182" s="437"/>
      <c r="C182" s="494" t="s">
        <v>21</v>
      </c>
      <c r="D182" s="404"/>
      <c r="E182" s="45"/>
      <c r="F182" s="45"/>
      <c r="G182" s="45"/>
      <c r="H182" s="45"/>
      <c r="I182" s="45"/>
      <c r="J182" s="45"/>
      <c r="K182" s="46"/>
      <c r="L182" s="46"/>
      <c r="M182" s="45"/>
      <c r="N182" s="3"/>
      <c r="O182" s="2"/>
      <c r="P182" s="3"/>
      <c r="Q182" s="3"/>
      <c r="R182" s="3"/>
      <c r="S182" s="3"/>
      <c r="T182" s="3"/>
      <c r="U182" s="3"/>
      <c r="V182" s="249"/>
      <c r="W182" s="90"/>
      <c r="X182" s="378"/>
      <c r="Y182" s="394"/>
      <c r="Z182" s="117"/>
      <c r="AA182" s="47"/>
      <c r="AB182" s="47"/>
    </row>
    <row r="183" spans="1:28" s="41" customFormat="1" ht="12.75" customHeight="1" x14ac:dyDescent="0.2">
      <c r="A183" s="251"/>
      <c r="B183" s="445"/>
      <c r="C183" s="42"/>
      <c r="D183" s="418"/>
      <c r="E183" s="43"/>
      <c r="F183" s="43"/>
      <c r="G183" s="44"/>
      <c r="H183" s="44"/>
      <c r="I183" s="44"/>
      <c r="J183" s="44"/>
      <c r="K183" s="25"/>
      <c r="L183" s="25"/>
      <c r="M183" s="44"/>
      <c r="N183" s="25"/>
      <c r="O183" s="25"/>
      <c r="P183" s="25"/>
      <c r="Q183" s="25"/>
      <c r="R183" s="25"/>
      <c r="S183" s="25"/>
      <c r="T183" s="25"/>
      <c r="U183" s="25"/>
      <c r="V183" s="25"/>
      <c r="W183" s="90"/>
      <c r="X183" s="378"/>
      <c r="Y183" s="394"/>
      <c r="Z183" s="117"/>
      <c r="AA183" s="47"/>
      <c r="AB183" s="47"/>
    </row>
    <row r="184" spans="1:28" s="41" customFormat="1" ht="12.6" customHeight="1" x14ac:dyDescent="0.2">
      <c r="A184" s="297" t="s">
        <v>162</v>
      </c>
      <c r="B184" s="446"/>
      <c r="C184" s="351" t="s">
        <v>1</v>
      </c>
      <c r="D184" s="419"/>
      <c r="E184" s="230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90"/>
      <c r="X184" s="378"/>
      <c r="Y184" s="394"/>
      <c r="Z184" s="117"/>
      <c r="AA184" s="47"/>
      <c r="AB184" s="47"/>
    </row>
    <row r="185" spans="1:28" s="41" customFormat="1" ht="12.75" customHeight="1" x14ac:dyDescent="0.2">
      <c r="A185" s="288"/>
      <c r="B185" s="445"/>
      <c r="C185" s="42"/>
      <c r="D185" s="418"/>
      <c r="E185" s="43"/>
      <c r="F185" s="43"/>
      <c r="G185" s="44"/>
      <c r="H185" s="44"/>
      <c r="I185" s="44"/>
      <c r="J185" s="44"/>
      <c r="K185" s="25"/>
      <c r="L185" s="25"/>
      <c r="M185" s="44"/>
      <c r="N185" s="25"/>
      <c r="O185" s="25"/>
      <c r="P185" s="84"/>
      <c r="Q185" s="84"/>
      <c r="R185" s="84"/>
      <c r="S185" s="84"/>
      <c r="T185" s="84"/>
      <c r="U185" s="84"/>
      <c r="V185" s="84"/>
      <c r="W185" s="90"/>
      <c r="X185" s="378"/>
      <c r="Y185" s="394"/>
      <c r="Z185" s="117"/>
      <c r="AA185" s="47"/>
      <c r="AB185" s="47"/>
    </row>
    <row r="186" spans="1:28" ht="12.75" customHeight="1" x14ac:dyDescent="0.2">
      <c r="A186" s="261"/>
      <c r="B186" s="449"/>
      <c r="C186" s="558"/>
      <c r="D186" s="559"/>
      <c r="E186" s="7">
        <v>1998</v>
      </c>
      <c r="F186" s="7">
        <v>1999</v>
      </c>
      <c r="G186" s="7">
        <v>2000</v>
      </c>
      <c r="H186" s="7">
        <v>2001</v>
      </c>
      <c r="I186" s="7">
        <v>2002</v>
      </c>
      <c r="J186" s="7">
        <v>2003</v>
      </c>
      <c r="K186" s="7">
        <v>2004</v>
      </c>
      <c r="L186" s="7">
        <v>2005</v>
      </c>
      <c r="M186" s="7">
        <v>2006</v>
      </c>
      <c r="N186" s="7">
        <v>2007</v>
      </c>
      <c r="O186" s="7">
        <v>2008</v>
      </c>
      <c r="P186" s="7">
        <v>2009</v>
      </c>
      <c r="Q186" s="7">
        <f t="shared" ref="Q186:V186" si="28">Q$3</f>
        <v>2010</v>
      </c>
      <c r="R186" s="7">
        <f t="shared" si="28"/>
        <v>2011</v>
      </c>
      <c r="S186" s="7">
        <f t="shared" si="28"/>
        <v>2012</v>
      </c>
      <c r="T186" s="7">
        <f t="shared" si="28"/>
        <v>2013</v>
      </c>
      <c r="U186" s="7">
        <f t="shared" si="28"/>
        <v>2014</v>
      </c>
      <c r="V186" s="7" t="str">
        <f t="shared" si="28"/>
        <v>2015p</v>
      </c>
      <c r="X186" s="280" t="str">
        <f>X$19</f>
        <v>Evolution annuelle</v>
      </c>
      <c r="Z186" s="117"/>
    </row>
    <row r="187" spans="1:28" ht="12.75" customHeight="1" x14ac:dyDescent="0.2">
      <c r="A187" s="210" t="s">
        <v>131</v>
      </c>
      <c r="B187" s="411" t="s">
        <v>254</v>
      </c>
      <c r="C187" s="56" t="s">
        <v>22</v>
      </c>
      <c r="D187" s="411" t="s">
        <v>252</v>
      </c>
      <c r="E187" s="17">
        <v>6669</v>
      </c>
      <c r="F187" s="17">
        <v>6014.3696600000003</v>
      </c>
      <c r="G187" s="17">
        <v>5013.6633100000008</v>
      </c>
      <c r="H187" s="17">
        <v>4520.1782199999998</v>
      </c>
      <c r="I187" s="17">
        <v>4192.0709399999996</v>
      </c>
      <c r="J187" s="17">
        <v>3850.2457100000001</v>
      </c>
      <c r="K187" s="17">
        <v>3567.4386800000002</v>
      </c>
      <c r="L187" s="17">
        <v>3263.5478399999997</v>
      </c>
      <c r="M187" s="17">
        <v>2971.2296200000001</v>
      </c>
      <c r="N187" s="97">
        <v>2361.0567900000001</v>
      </c>
      <c r="O187" s="97">
        <v>2128.0551187590299</v>
      </c>
      <c r="P187" s="97">
        <v>1768.19378063718</v>
      </c>
      <c r="Q187" s="97">
        <v>1577.34199342687</v>
      </c>
      <c r="R187" s="97">
        <v>1220.47543591721</v>
      </c>
      <c r="S187" s="98">
        <v>1040.8842906309301</v>
      </c>
      <c r="T187" s="109">
        <v>865.80819020229796</v>
      </c>
      <c r="U187" s="147">
        <v>767.35627943459201</v>
      </c>
      <c r="V187" s="147">
        <v>668.54198831169413</v>
      </c>
      <c r="X187" s="382">
        <f>V187/U187-1</f>
        <v>-0.12877237571536759</v>
      </c>
      <c r="Z187" s="117"/>
    </row>
    <row r="188" spans="1:28" ht="12.75" customHeight="1" x14ac:dyDescent="0.2">
      <c r="A188" s="215" t="s">
        <v>129</v>
      </c>
      <c r="B188" s="411" t="s">
        <v>254</v>
      </c>
      <c r="C188" s="56" t="s">
        <v>11</v>
      </c>
      <c r="D188" s="411" t="s">
        <v>252</v>
      </c>
      <c r="E188" s="18">
        <v>1139</v>
      </c>
      <c r="F188" s="67">
        <v>961</v>
      </c>
      <c r="G188" s="67">
        <v>897</v>
      </c>
      <c r="H188" s="67">
        <v>871</v>
      </c>
      <c r="I188" s="67">
        <v>850</v>
      </c>
      <c r="J188" s="67">
        <v>819</v>
      </c>
      <c r="K188" s="18">
        <v>672.8428100000001</v>
      </c>
      <c r="L188" s="18">
        <v>632.2174399999999</v>
      </c>
      <c r="M188" s="18">
        <v>561.53408999999999</v>
      </c>
      <c r="N188" s="18">
        <v>555.77638000000002</v>
      </c>
      <c r="O188" s="18">
        <v>557.34927772252604</v>
      </c>
      <c r="P188" s="18">
        <v>496.49148760986503</v>
      </c>
      <c r="Q188" s="18">
        <v>483.57478963941497</v>
      </c>
      <c r="R188" s="18">
        <v>445.12731223274801</v>
      </c>
      <c r="S188" s="18">
        <v>394.249465179445</v>
      </c>
      <c r="T188" s="18">
        <v>345.00424341754399</v>
      </c>
      <c r="U188" s="18">
        <v>309.13912568500803</v>
      </c>
      <c r="V188" s="18">
        <v>266.32151082775067</v>
      </c>
      <c r="X188" s="382">
        <f>V188/U188-1</f>
        <v>-0.13850597125931452</v>
      </c>
      <c r="Z188" s="117"/>
    </row>
    <row r="189" spans="1:28" ht="12.75" customHeight="1" x14ac:dyDescent="0.2">
      <c r="A189" s="215" t="s">
        <v>130</v>
      </c>
      <c r="B189" s="411" t="s">
        <v>254</v>
      </c>
      <c r="C189" s="56" t="s">
        <v>23</v>
      </c>
      <c r="D189" s="411" t="s">
        <v>252</v>
      </c>
      <c r="E189" s="18">
        <v>1716</v>
      </c>
      <c r="F189" s="18">
        <v>2253</v>
      </c>
      <c r="G189" s="18">
        <v>2729</v>
      </c>
      <c r="H189" s="18">
        <v>2895</v>
      </c>
      <c r="I189" s="18">
        <v>2919</v>
      </c>
      <c r="J189" s="18">
        <v>2758</v>
      </c>
      <c r="K189" s="18">
        <v>2425.32564</v>
      </c>
      <c r="L189" s="18">
        <v>2065.2014800000002</v>
      </c>
      <c r="M189" s="18">
        <v>1678.4968100000001</v>
      </c>
      <c r="N189" s="18">
        <v>1724.63759</v>
      </c>
      <c r="O189" s="18">
        <v>1643.9201100543</v>
      </c>
      <c r="P189" s="18">
        <v>1523.0100197661</v>
      </c>
      <c r="Q189" s="18">
        <v>1419.12162174421</v>
      </c>
      <c r="R189" s="18">
        <v>1154.8609131503899</v>
      </c>
      <c r="S189" s="18">
        <v>837.95497032721903</v>
      </c>
      <c r="T189" s="18">
        <v>652.77891967361097</v>
      </c>
      <c r="U189" s="18">
        <v>530.16252860574207</v>
      </c>
      <c r="V189" s="18">
        <v>464.47167003179595</v>
      </c>
      <c r="X189" s="382">
        <f>V189/U189-1</f>
        <v>-0.12390701912997215</v>
      </c>
      <c r="Z189" s="117"/>
    </row>
    <row r="190" spans="1:28" ht="12.75" customHeight="1" x14ac:dyDescent="0.2">
      <c r="A190" s="300" t="s">
        <v>263</v>
      </c>
      <c r="B190" s="473" t="s">
        <v>254</v>
      </c>
      <c r="C190" s="352" t="s">
        <v>45</v>
      </c>
      <c r="D190" s="473" t="s">
        <v>252</v>
      </c>
      <c r="E190" s="353">
        <v>9524</v>
      </c>
      <c r="F190" s="353">
        <v>9228</v>
      </c>
      <c r="G190" s="353">
        <v>8639</v>
      </c>
      <c r="H190" s="353">
        <v>8287</v>
      </c>
      <c r="I190" s="353">
        <v>7961</v>
      </c>
      <c r="J190" s="353">
        <v>7427</v>
      </c>
      <c r="K190" s="353">
        <v>6665.6071300000012</v>
      </c>
      <c r="L190" s="353">
        <v>5960.9667599999993</v>
      </c>
      <c r="M190" s="353">
        <v>5211.2605199999998</v>
      </c>
      <c r="N190" s="353">
        <v>4641.4707600000002</v>
      </c>
      <c r="O190" s="353">
        <v>4329.3245065358597</v>
      </c>
      <c r="P190" s="353">
        <v>3787.6951855624297</v>
      </c>
      <c r="Q190" s="353">
        <v>3480.2596670510698</v>
      </c>
      <c r="R190" s="353">
        <v>2820.4636284623598</v>
      </c>
      <c r="S190" s="353">
        <v>2273.0940722099799</v>
      </c>
      <c r="T190" s="353">
        <v>1862.81612494662</v>
      </c>
      <c r="U190" s="353">
        <v>1606.74264269522</v>
      </c>
      <c r="V190" s="353">
        <v>1399.3351691712408</v>
      </c>
      <c r="X190" s="377">
        <f>V190/U190-1</f>
        <v>-0.12908568429855383</v>
      </c>
      <c r="Z190" s="117"/>
    </row>
    <row r="191" spans="1:28" s="11" customFormat="1" ht="12.75" customHeight="1" x14ac:dyDescent="0.2">
      <c r="A191" s="236" t="str">
        <f>$A$7</f>
        <v>Source ARCEP - 1998 to 2014 annual surveys. 2015 quarterly surveys.</v>
      </c>
      <c r="B191" s="440"/>
      <c r="C191" s="114" t="str">
        <f>$C$7</f>
        <v>Source ARCEP - Enquêtes annuelles 1998 à 2014. Enquêtes trimestrielles 2015.</v>
      </c>
      <c r="D191" s="408"/>
      <c r="E191" s="68"/>
      <c r="F191" s="68"/>
      <c r="G191" s="68"/>
      <c r="H191" s="68"/>
      <c r="I191" s="68"/>
      <c r="J191" s="68"/>
      <c r="K191" s="6"/>
      <c r="L191" s="6"/>
      <c r="M191" s="68"/>
      <c r="N191" s="6"/>
      <c r="O191" s="6"/>
      <c r="P191" s="6"/>
      <c r="Q191" s="104"/>
      <c r="R191" s="104"/>
      <c r="S191" s="104"/>
      <c r="T191" s="104"/>
      <c r="U191" s="104"/>
      <c r="V191" s="104"/>
      <c r="W191" s="90"/>
      <c r="X191" s="378"/>
      <c r="Y191" s="540"/>
      <c r="Z191" s="117"/>
    </row>
    <row r="192" spans="1:28" s="11" customFormat="1" ht="12.75" customHeight="1" x14ac:dyDescent="0.2">
      <c r="A192" s="254"/>
      <c r="B192" s="440"/>
      <c r="C192" s="112"/>
      <c r="D192" s="408"/>
      <c r="E192" s="68"/>
      <c r="F192" s="68"/>
      <c r="G192" s="68"/>
      <c r="H192" s="68"/>
      <c r="I192" s="68"/>
      <c r="J192" s="68"/>
      <c r="K192" s="6"/>
      <c r="L192" s="6"/>
      <c r="M192" s="68"/>
      <c r="N192" s="6"/>
      <c r="O192" s="6"/>
      <c r="P192" s="6"/>
      <c r="Q192" s="6"/>
      <c r="R192" s="6"/>
      <c r="S192" s="6"/>
      <c r="T192" s="6"/>
      <c r="U192" s="6"/>
      <c r="V192" s="6"/>
      <c r="W192" s="90"/>
      <c r="X192" s="378"/>
      <c r="Y192" s="540"/>
      <c r="Z192" s="117"/>
    </row>
    <row r="193" spans="1:26" ht="13.5" customHeight="1" x14ac:dyDescent="0.2">
      <c r="A193" s="354" t="s">
        <v>281</v>
      </c>
      <c r="B193" s="458"/>
      <c r="C193" s="560" t="s">
        <v>195</v>
      </c>
      <c r="D193" s="560"/>
      <c r="E193" s="7">
        <v>1998</v>
      </c>
      <c r="F193" s="7">
        <v>1999</v>
      </c>
      <c r="G193" s="7">
        <v>2000</v>
      </c>
      <c r="H193" s="7">
        <v>2001</v>
      </c>
      <c r="I193" s="7">
        <v>2002</v>
      </c>
      <c r="J193" s="7">
        <v>2003</v>
      </c>
      <c r="K193" s="7">
        <v>2004</v>
      </c>
      <c r="L193" s="7">
        <v>2005</v>
      </c>
      <c r="M193" s="7">
        <v>2006</v>
      </c>
      <c r="N193" s="7">
        <v>2007</v>
      </c>
      <c r="O193" s="7">
        <v>2008</v>
      </c>
      <c r="P193" s="7">
        <v>2009</v>
      </c>
      <c r="Q193" s="7">
        <f t="shared" ref="Q193:V193" si="29">Q$3</f>
        <v>2010</v>
      </c>
      <c r="R193" s="7">
        <f t="shared" si="29"/>
        <v>2011</v>
      </c>
      <c r="S193" s="7">
        <f t="shared" si="29"/>
        <v>2012</v>
      </c>
      <c r="T193" s="7">
        <f t="shared" si="29"/>
        <v>2013</v>
      </c>
      <c r="U193" s="7">
        <f t="shared" si="29"/>
        <v>2014</v>
      </c>
      <c r="V193" s="7" t="str">
        <f t="shared" si="29"/>
        <v>2015p</v>
      </c>
      <c r="X193" s="280" t="str">
        <f>X$19</f>
        <v>Evolution annuelle</v>
      </c>
      <c r="Y193" s="540"/>
      <c r="Z193" s="117"/>
    </row>
    <row r="194" spans="1:26" ht="12.75" customHeight="1" x14ac:dyDescent="0.2">
      <c r="A194" s="300" t="s">
        <v>322</v>
      </c>
      <c r="B194" s="473"/>
      <c r="C194" s="352" t="s">
        <v>308</v>
      </c>
      <c r="D194" s="473"/>
      <c r="E194" s="353">
        <f>SUM(E195:E197)</f>
        <v>14768</v>
      </c>
      <c r="F194" s="353">
        <f t="shared" ref="F194:L194" si="30">SUM(F195:F197)</f>
        <v>15063</v>
      </c>
      <c r="G194" s="353">
        <f t="shared" si="30"/>
        <v>14631</v>
      </c>
      <c r="H194" s="353">
        <f t="shared" si="30"/>
        <v>14373</v>
      </c>
      <c r="I194" s="353">
        <f t="shared" si="30"/>
        <v>14984.607994981587</v>
      </c>
      <c r="J194" s="353">
        <f t="shared" si="30"/>
        <v>14523.778339999999</v>
      </c>
      <c r="K194" s="353">
        <f t="shared" si="30"/>
        <v>13433.279270000001</v>
      </c>
      <c r="L194" s="353">
        <f t="shared" si="30"/>
        <v>12567.448899999999</v>
      </c>
      <c r="M194" s="353">
        <v>11346.073899999999</v>
      </c>
      <c r="N194" s="353">
        <v>10241.862809999999</v>
      </c>
      <c r="O194" s="353">
        <v>9386.4775965358513</v>
      </c>
      <c r="P194" s="353">
        <v>8129.9332325516498</v>
      </c>
      <c r="Q194" s="353">
        <v>7322.1292831503215</v>
      </c>
      <c r="R194" s="353">
        <v>6250.9555007194103</v>
      </c>
      <c r="S194" s="353">
        <v>5330.5578709725005</v>
      </c>
      <c r="T194" s="353">
        <v>4669.2735749599851</v>
      </c>
      <c r="U194" s="353">
        <v>4191.5679273941896</v>
      </c>
      <c r="V194" s="353">
        <v>3775.963032673777</v>
      </c>
      <c r="X194" s="377">
        <f>V194/U194-1</f>
        <v>-9.9152608741995385E-2</v>
      </c>
      <c r="Y194" s="540"/>
      <c r="Z194" s="117"/>
    </row>
    <row r="195" spans="1:26" x14ac:dyDescent="0.2">
      <c r="A195" s="289" t="s">
        <v>264</v>
      </c>
      <c r="B195" s="411" t="s">
        <v>254</v>
      </c>
      <c r="C195" s="534" t="s">
        <v>309</v>
      </c>
      <c r="D195" s="411" t="s">
        <v>252</v>
      </c>
      <c r="E195" s="24">
        <v>4299</v>
      </c>
      <c r="F195" s="24">
        <v>4869</v>
      </c>
      <c r="G195" s="24">
        <v>5144</v>
      </c>
      <c r="H195" s="24">
        <v>5366</v>
      </c>
      <c r="I195" s="24">
        <v>5426</v>
      </c>
      <c r="J195" s="24">
        <v>5564.6968999999999</v>
      </c>
      <c r="K195" s="24">
        <v>5493.1956900000014</v>
      </c>
      <c r="L195" s="24">
        <v>5736.0490999999993</v>
      </c>
      <c r="M195" s="24">
        <v>5642.8243599999996</v>
      </c>
      <c r="N195" s="24">
        <v>5531.1447799999978</v>
      </c>
      <c r="O195" s="24">
        <v>5275.5351899999914</v>
      </c>
      <c r="P195" s="24">
        <v>4779.1151301589607</v>
      </c>
      <c r="Q195" s="24">
        <v>4404.2806150652705</v>
      </c>
      <c r="R195" s="24">
        <v>4010.5011743099899</v>
      </c>
      <c r="S195" s="24">
        <v>3574.1861568299896</v>
      </c>
      <c r="T195" s="24">
        <v>3272.4705710228195</v>
      </c>
      <c r="U195" s="24">
        <v>3053.19616</v>
      </c>
      <c r="V195" s="24">
        <v>2808.9998796631071</v>
      </c>
      <c r="X195" s="382">
        <f>V195/U195-1</f>
        <v>-7.9980540895509655E-2</v>
      </c>
      <c r="Y195" s="554"/>
      <c r="Z195" s="117"/>
    </row>
    <row r="196" spans="1:26" x14ac:dyDescent="0.2">
      <c r="A196" s="213" t="s">
        <v>265</v>
      </c>
      <c r="B196" s="411" t="s">
        <v>254</v>
      </c>
      <c r="C196" s="535" t="s">
        <v>310</v>
      </c>
      <c r="D196" s="411" t="s">
        <v>252</v>
      </c>
      <c r="E196" s="145">
        <v>9524</v>
      </c>
      <c r="F196" s="145">
        <v>9228</v>
      </c>
      <c r="G196" s="145">
        <v>8639</v>
      </c>
      <c r="H196" s="145">
        <v>8287</v>
      </c>
      <c r="I196" s="145">
        <v>7961</v>
      </c>
      <c r="J196" s="145">
        <v>7427</v>
      </c>
      <c r="K196" s="145">
        <v>6647</v>
      </c>
      <c r="L196" s="145">
        <v>5865</v>
      </c>
      <c r="M196" s="145">
        <v>4986</v>
      </c>
      <c r="N196" s="145">
        <v>4223.3614500000003</v>
      </c>
      <c r="O196" s="145">
        <v>3750.1427765358594</v>
      </c>
      <c r="P196" s="145">
        <v>3072.1704541273407</v>
      </c>
      <c r="Q196" s="145">
        <v>2676.916314090844</v>
      </c>
      <c r="R196" s="145">
        <v>2084.0428610624676</v>
      </c>
      <c r="S196" s="145">
        <v>1652.4147717477199</v>
      </c>
      <c r="T196" s="145">
        <v>1334.935225043231</v>
      </c>
      <c r="U196" s="145">
        <v>1097.98980622919</v>
      </c>
      <c r="V196" s="145">
        <v>935.30599177588397</v>
      </c>
      <c r="X196" s="382">
        <f>V196/U196-1</f>
        <v>-0.14816514099708145</v>
      </c>
      <c r="Y196" s="554"/>
      <c r="Z196" s="117"/>
    </row>
    <row r="197" spans="1:26" ht="12.75" customHeight="1" x14ac:dyDescent="0.2">
      <c r="A197" s="212" t="s">
        <v>266</v>
      </c>
      <c r="B197" s="411" t="s">
        <v>254</v>
      </c>
      <c r="C197" s="535" t="s">
        <v>311</v>
      </c>
      <c r="D197" s="411" t="s">
        <v>252</v>
      </c>
      <c r="E197" s="269">
        <v>945</v>
      </c>
      <c r="F197" s="269">
        <v>966</v>
      </c>
      <c r="G197" s="269">
        <v>848</v>
      </c>
      <c r="H197" s="269">
        <v>720</v>
      </c>
      <c r="I197" s="270">
        <v>1597.607994981586</v>
      </c>
      <c r="J197" s="270">
        <v>1532.0814399999999</v>
      </c>
      <c r="K197" s="145">
        <v>1293.08358</v>
      </c>
      <c r="L197" s="145">
        <v>966.39980000000003</v>
      </c>
      <c r="M197" s="145">
        <v>717.24954000000002</v>
      </c>
      <c r="N197" s="145">
        <v>487.35657999999995</v>
      </c>
      <c r="O197" s="145">
        <v>360.79962999999998</v>
      </c>
      <c r="P197" s="145">
        <v>278.64764826534878</v>
      </c>
      <c r="Q197" s="145">
        <v>240.93235399420709</v>
      </c>
      <c r="R197" s="145">
        <v>156.41146534695326</v>
      </c>
      <c r="S197" s="145">
        <v>103.95694239479143</v>
      </c>
      <c r="T197" s="145">
        <v>61.867778893934499</v>
      </c>
      <c r="U197" s="145">
        <v>40.381961165</v>
      </c>
      <c r="V197" s="145">
        <v>31.65716123478601</v>
      </c>
      <c r="X197" s="382">
        <f>V197/U197-1</f>
        <v>-0.21605686495919818</v>
      </c>
      <c r="Y197" s="540"/>
      <c r="Z197" s="117"/>
    </row>
    <row r="198" spans="1:26" ht="12.75" customHeight="1" x14ac:dyDescent="0.2">
      <c r="A198" s="236" t="str">
        <f>$A$7</f>
        <v>Source ARCEP - 1998 to 2014 annual surveys. 2015 quarterly surveys.</v>
      </c>
      <c r="B198" s="440"/>
      <c r="C198" s="114" t="str">
        <f>$C$7</f>
        <v>Source ARCEP - Enquêtes annuelles 1998 à 2014. Enquêtes trimestrielles 2015.</v>
      </c>
      <c r="D198" s="408"/>
      <c r="E198" s="524"/>
      <c r="F198" s="524"/>
      <c r="G198" s="524"/>
      <c r="H198" s="524"/>
      <c r="I198" s="524"/>
      <c r="J198" s="524"/>
      <c r="K198" s="524"/>
      <c r="L198" s="524"/>
      <c r="M198" s="524"/>
      <c r="N198" s="524"/>
      <c r="O198" s="524"/>
      <c r="P198" s="524"/>
      <c r="Q198" s="524"/>
      <c r="R198" s="524"/>
      <c r="S198" s="524"/>
      <c r="T198" s="524"/>
      <c r="U198" s="524"/>
      <c r="V198" s="524"/>
      <c r="Y198" s="540"/>
      <c r="Z198" s="117"/>
    </row>
    <row r="199" spans="1:26" ht="12.75" customHeight="1" x14ac:dyDescent="0.2">
      <c r="B199" s="459"/>
      <c r="C199" s="69"/>
      <c r="D199" s="427"/>
      <c r="E199" s="70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Y199" s="540"/>
      <c r="Z199" s="117"/>
    </row>
    <row r="200" spans="1:26" ht="12.75" customHeight="1" x14ac:dyDescent="0.2">
      <c r="A200" s="355" t="s">
        <v>282</v>
      </c>
      <c r="B200" s="460"/>
      <c r="C200" s="560" t="s">
        <v>196</v>
      </c>
      <c r="D200" s="560"/>
      <c r="E200" s="7">
        <v>1998</v>
      </c>
      <c r="F200" s="7">
        <v>1999</v>
      </c>
      <c r="G200" s="7">
        <v>2000</v>
      </c>
      <c r="H200" s="58">
        <v>2001</v>
      </c>
      <c r="I200" s="58">
        <v>2002</v>
      </c>
      <c r="J200" s="58">
        <v>2003</v>
      </c>
      <c r="K200" s="58">
        <v>2004</v>
      </c>
      <c r="L200" s="7">
        <v>2005</v>
      </c>
      <c r="M200" s="58">
        <v>2006</v>
      </c>
      <c r="N200" s="7">
        <v>2007</v>
      </c>
      <c r="O200" s="58">
        <v>2008</v>
      </c>
      <c r="P200" s="7">
        <v>2009</v>
      </c>
      <c r="Q200" s="7">
        <f t="shared" ref="Q200:V200" si="31">Q$3</f>
        <v>2010</v>
      </c>
      <c r="R200" s="7">
        <f t="shared" si="31"/>
        <v>2011</v>
      </c>
      <c r="S200" s="7">
        <f t="shared" si="31"/>
        <v>2012</v>
      </c>
      <c r="T200" s="7">
        <f t="shared" si="31"/>
        <v>2013</v>
      </c>
      <c r="U200" s="7">
        <f t="shared" si="31"/>
        <v>2014</v>
      </c>
      <c r="V200" s="7" t="str">
        <f t="shared" si="31"/>
        <v>2015p</v>
      </c>
      <c r="X200" s="280" t="str">
        <f>X$19</f>
        <v>Evolution annuelle</v>
      </c>
      <c r="Y200" s="540"/>
      <c r="Z200" s="117"/>
    </row>
    <row r="201" spans="1:26" ht="12.75" customHeight="1" x14ac:dyDescent="0.2">
      <c r="A201" s="300" t="s">
        <v>323</v>
      </c>
      <c r="B201" s="473"/>
      <c r="C201" s="352" t="s">
        <v>315</v>
      </c>
      <c r="D201" s="473"/>
      <c r="E201" s="353"/>
      <c r="F201" s="353"/>
      <c r="G201" s="353">
        <v>284.2070299104019</v>
      </c>
      <c r="H201" s="353">
        <v>602.00128261000691</v>
      </c>
      <c r="I201" s="353">
        <v>798.39232228787705</v>
      </c>
      <c r="J201" s="353">
        <v>1462.5234799999998</v>
      </c>
      <c r="K201" s="353">
        <v>2075.5073699999998</v>
      </c>
      <c r="L201" s="353">
        <v>2882.6889999999999</v>
      </c>
      <c r="M201" s="353">
        <v>3982.53694</v>
      </c>
      <c r="N201" s="353">
        <v>5612.2242999999999</v>
      </c>
      <c r="O201" s="353">
        <v>6817.2380999999987</v>
      </c>
      <c r="P201" s="353">
        <v>8144.9379765768972</v>
      </c>
      <c r="Q201" s="353">
        <v>8982.5840100292462</v>
      </c>
      <c r="R201" s="353">
        <v>9536.7014096788807</v>
      </c>
      <c r="S201" s="353">
        <v>10086.005911751658</v>
      </c>
      <c r="T201" s="353">
        <v>10381.789075220633</v>
      </c>
      <c r="U201" s="353">
        <v>10655.236465470764</v>
      </c>
      <c r="V201" s="353">
        <v>10743.282383848738</v>
      </c>
      <c r="X201" s="377">
        <f>V201/U201-1</f>
        <v>8.2631594956428245E-3</v>
      </c>
      <c r="Y201" s="540"/>
      <c r="Z201" s="117"/>
    </row>
    <row r="202" spans="1:26" s="11" customFormat="1" ht="21.75" customHeight="1" x14ac:dyDescent="0.2">
      <c r="A202" s="292" t="s">
        <v>267</v>
      </c>
      <c r="B202" s="411" t="s">
        <v>254</v>
      </c>
      <c r="C202" s="534" t="s">
        <v>312</v>
      </c>
      <c r="D202" s="411" t="s">
        <v>252</v>
      </c>
      <c r="E202" s="167">
        <v>0</v>
      </c>
      <c r="F202" s="167">
        <v>0</v>
      </c>
      <c r="G202" s="167">
        <v>0</v>
      </c>
      <c r="H202" s="167">
        <v>0</v>
      </c>
      <c r="I202" s="167">
        <v>0</v>
      </c>
      <c r="J202" s="167">
        <v>0</v>
      </c>
      <c r="K202" s="290">
        <v>0</v>
      </c>
      <c r="L202" s="290">
        <v>95.665710000000004</v>
      </c>
      <c r="M202" s="290">
        <v>225.63539</v>
      </c>
      <c r="N202" s="290">
        <v>418.10931000000005</v>
      </c>
      <c r="O202" s="290">
        <v>579.18173000000002</v>
      </c>
      <c r="P202" s="290">
        <v>715.52473143508905</v>
      </c>
      <c r="Q202" s="290">
        <v>803.34335296022596</v>
      </c>
      <c r="R202" s="290">
        <v>736.42076739989193</v>
      </c>
      <c r="S202" s="290">
        <v>620.67930046226002</v>
      </c>
      <c r="T202" s="290">
        <v>527.88089990338904</v>
      </c>
      <c r="U202" s="290">
        <v>508.794340226028</v>
      </c>
      <c r="V202" s="290">
        <v>464.53454174293904</v>
      </c>
      <c r="W202" s="90"/>
      <c r="X202" s="382">
        <f>V202/U202-1</f>
        <v>-8.6989565299462446E-2</v>
      </c>
      <c r="Y202" s="540"/>
      <c r="Z202" s="117"/>
    </row>
    <row r="203" spans="1:26" ht="12.6" customHeight="1" x14ac:dyDescent="0.2">
      <c r="A203" s="212" t="s">
        <v>268</v>
      </c>
      <c r="B203" s="411" t="s">
        <v>254</v>
      </c>
      <c r="C203" s="534" t="s">
        <v>313</v>
      </c>
      <c r="D203" s="411" t="s">
        <v>252</v>
      </c>
      <c r="E203" s="167">
        <v>0</v>
      </c>
      <c r="F203" s="167">
        <v>0</v>
      </c>
      <c r="G203" s="146">
        <v>193.9</v>
      </c>
      <c r="H203" s="77">
        <v>448.36216999999999</v>
      </c>
      <c r="I203" s="77">
        <v>652.54420934546249</v>
      </c>
      <c r="J203" s="291">
        <v>1313.5234799999998</v>
      </c>
      <c r="K203" s="291">
        <v>1732.37435</v>
      </c>
      <c r="L203" s="291">
        <v>2404</v>
      </c>
      <c r="M203" s="291">
        <v>3328.1411200000002</v>
      </c>
      <c r="N203" s="291">
        <v>4595.5648499999998</v>
      </c>
      <c r="O203" s="291">
        <v>5621.9313999999986</v>
      </c>
      <c r="P203" s="291">
        <v>6691.318280125045</v>
      </c>
      <c r="Q203" s="291">
        <v>7308.5745508632717</v>
      </c>
      <c r="R203" s="291">
        <v>7745.9516923488636</v>
      </c>
      <c r="S203" s="291">
        <v>8195.065268009399</v>
      </c>
      <c r="T203" s="291">
        <v>8536.3561541372455</v>
      </c>
      <c r="U203" s="291">
        <v>8797.0257752703892</v>
      </c>
      <c r="V203" s="291">
        <v>8950.9483929698417</v>
      </c>
      <c r="X203" s="382">
        <f>V203/U203-1</f>
        <v>1.7497120234903685E-2</v>
      </c>
      <c r="Y203" s="540"/>
      <c r="Z203" s="117"/>
    </row>
    <row r="204" spans="1:26" ht="12.6" customHeight="1" x14ac:dyDescent="0.2">
      <c r="A204" s="212" t="s">
        <v>269</v>
      </c>
      <c r="B204" s="411" t="s">
        <v>254</v>
      </c>
      <c r="C204" s="534" t="s">
        <v>314</v>
      </c>
      <c r="D204" s="411" t="s">
        <v>252</v>
      </c>
      <c r="E204" s="167">
        <v>0</v>
      </c>
      <c r="F204" s="167">
        <v>0</v>
      </c>
      <c r="G204" s="145">
        <v>90.307029910401909</v>
      </c>
      <c r="H204" s="145">
        <v>153.63911261000698</v>
      </c>
      <c r="I204" s="145">
        <v>145.84811294241462</v>
      </c>
      <c r="J204" s="145">
        <v>149</v>
      </c>
      <c r="K204" s="145">
        <v>324.54149999999998</v>
      </c>
      <c r="L204" s="145">
        <v>315.21247</v>
      </c>
      <c r="M204" s="145">
        <v>428.76042999999999</v>
      </c>
      <c r="N204" s="145">
        <v>598.55014000000006</v>
      </c>
      <c r="O204" s="145">
        <v>616.12497000000008</v>
      </c>
      <c r="P204" s="145">
        <v>738.0949650167629</v>
      </c>
      <c r="Q204" s="145">
        <v>870.66610620574806</v>
      </c>
      <c r="R204" s="145">
        <v>1054.3289499301241</v>
      </c>
      <c r="S204" s="145">
        <v>1270.2613432799999</v>
      </c>
      <c r="T204" s="145">
        <v>1317.5520211799999</v>
      </c>
      <c r="U204" s="145">
        <v>1349.4163499743461</v>
      </c>
      <c r="V204" s="145">
        <v>1327.7994491359568</v>
      </c>
      <c r="X204" s="382">
        <f>V204/U204-1</f>
        <v>-1.6019444879855071E-2</v>
      </c>
      <c r="Y204" s="540"/>
      <c r="Z204" s="117"/>
    </row>
    <row r="205" spans="1:26" ht="11.25" customHeight="1" x14ac:dyDescent="0.2">
      <c r="A205" s="236" t="str">
        <f>$A$7</f>
        <v>Source ARCEP - 1998 to 2014 annual surveys. 2015 quarterly surveys.</v>
      </c>
      <c r="B205" s="440"/>
      <c r="C205" s="114" t="str">
        <f>$C$7</f>
        <v>Source ARCEP - Enquêtes annuelles 1998 à 2014. Enquêtes trimestrielles 2015.</v>
      </c>
      <c r="D205" s="408"/>
      <c r="E205" s="59"/>
      <c r="F205" s="59"/>
      <c r="G205" s="536"/>
      <c r="H205" s="536"/>
      <c r="I205" s="536"/>
      <c r="J205" s="536"/>
      <c r="K205" s="536"/>
      <c r="L205" s="536"/>
      <c r="M205" s="536"/>
      <c r="N205" s="536"/>
      <c r="O205" s="536"/>
      <c r="P205" s="536"/>
      <c r="Q205" s="536"/>
      <c r="R205" s="536"/>
      <c r="S205" s="536"/>
      <c r="T205" s="536"/>
      <c r="U205" s="536"/>
      <c r="V205" s="536"/>
      <c r="Y205" s="540"/>
      <c r="Z205" s="117"/>
    </row>
    <row r="206" spans="1:26" ht="35.450000000000003" customHeight="1" x14ac:dyDescent="0.2">
      <c r="A206" s="293" t="s">
        <v>283</v>
      </c>
      <c r="B206" s="440"/>
      <c r="C206" s="294" t="s">
        <v>204</v>
      </c>
      <c r="D206" s="408"/>
      <c r="E206" s="236"/>
      <c r="F206" s="236"/>
      <c r="G206" s="236"/>
      <c r="H206" s="236"/>
      <c r="I206" s="236"/>
      <c r="J206" s="236"/>
      <c r="K206" s="236"/>
      <c r="L206" s="236"/>
      <c r="M206" s="236"/>
      <c r="N206" s="236"/>
      <c r="O206" s="236"/>
      <c r="P206" s="236"/>
      <c r="Q206" s="236"/>
      <c r="R206" s="236"/>
      <c r="S206" s="100"/>
      <c r="T206" s="107"/>
      <c r="U206" s="143"/>
      <c r="V206" s="182"/>
      <c r="Y206" s="540"/>
      <c r="Z206" s="117"/>
    </row>
    <row r="207" spans="1:26" ht="12.75" customHeight="1" x14ac:dyDescent="0.2">
      <c r="B207" s="441"/>
      <c r="C207" s="581"/>
      <c r="D207" s="582"/>
      <c r="E207" s="238">
        <v>1998</v>
      </c>
      <c r="F207" s="238">
        <v>1999</v>
      </c>
      <c r="G207" s="238">
        <v>2000</v>
      </c>
      <c r="H207" s="239">
        <v>2001</v>
      </c>
      <c r="I207" s="239">
        <v>2002</v>
      </c>
      <c r="J207" s="239">
        <v>2003</v>
      </c>
      <c r="K207" s="239">
        <v>2004</v>
      </c>
      <c r="L207" s="240">
        <v>2005</v>
      </c>
      <c r="M207" s="241">
        <v>2006</v>
      </c>
      <c r="N207" s="240">
        <v>2007</v>
      </c>
      <c r="O207" s="241">
        <v>2008</v>
      </c>
      <c r="P207" s="240">
        <v>2009</v>
      </c>
      <c r="Q207" s="240">
        <f t="shared" ref="Q207:V207" si="32">Q$3</f>
        <v>2010</v>
      </c>
      <c r="R207" s="240">
        <f t="shared" si="32"/>
        <v>2011</v>
      </c>
      <c r="S207" s="240">
        <f t="shared" si="32"/>
        <v>2012</v>
      </c>
      <c r="T207" s="240">
        <f t="shared" si="32"/>
        <v>2013</v>
      </c>
      <c r="U207" s="240">
        <f t="shared" si="32"/>
        <v>2014</v>
      </c>
      <c r="V207" s="240" t="str">
        <f t="shared" si="32"/>
        <v>2015p</v>
      </c>
      <c r="X207" s="281" t="str">
        <f>X$19</f>
        <v>Evolution annuelle</v>
      </c>
      <c r="Y207" s="409"/>
      <c r="Z207" s="4"/>
    </row>
    <row r="208" spans="1:26" s="163" customFormat="1" ht="12.75" customHeight="1" x14ac:dyDescent="0.2">
      <c r="A208" s="277" t="s">
        <v>218</v>
      </c>
      <c r="B208" s="430" t="s">
        <v>254</v>
      </c>
      <c r="C208" s="170" t="s">
        <v>317</v>
      </c>
      <c r="D208" s="430" t="s">
        <v>252</v>
      </c>
      <c r="E208" s="167"/>
      <c r="F208" s="167"/>
      <c r="G208" s="167"/>
      <c r="H208" s="167"/>
      <c r="I208" s="167"/>
      <c r="J208" s="162">
        <v>2087.1055900000001</v>
      </c>
      <c r="K208" s="162">
        <v>3487.9724300000003</v>
      </c>
      <c r="L208" s="162">
        <v>3706.8483800000004</v>
      </c>
      <c r="M208" s="162">
        <v>2569.3809399999991</v>
      </c>
      <c r="N208" s="162">
        <v>2607.51047591</v>
      </c>
      <c r="O208" s="162">
        <v>2641.3311927299992</v>
      </c>
      <c r="P208" s="162">
        <v>2786.7472764473359</v>
      </c>
      <c r="Q208" s="162">
        <v>2675.5976490190028</v>
      </c>
      <c r="R208" s="162">
        <v>2612.8727545644142</v>
      </c>
      <c r="S208" s="162">
        <v>2593.6785353085952</v>
      </c>
      <c r="T208" s="162">
        <v>2500.918736084202</v>
      </c>
      <c r="U208" s="162">
        <v>2445.6173590723702</v>
      </c>
      <c r="V208" s="162">
        <v>2426.9233070139881</v>
      </c>
      <c r="W208" s="90"/>
      <c r="X208" s="399">
        <f>V208/U208-1</f>
        <v>-7.6438989889542341E-3</v>
      </c>
      <c r="Y208" s="409"/>
    </row>
    <row r="209" spans="1:26" s="185" customFormat="1" ht="18.600000000000001" customHeight="1" x14ac:dyDescent="0.2">
      <c r="A209" s="236" t="s">
        <v>284</v>
      </c>
      <c r="B209" s="440"/>
      <c r="C209" s="568" t="s">
        <v>86</v>
      </c>
      <c r="D209" s="568"/>
      <c r="E209" s="568"/>
      <c r="F209" s="568"/>
      <c r="G209" s="568"/>
      <c r="H209" s="568"/>
      <c r="I209" s="568"/>
      <c r="J209" s="568"/>
      <c r="K209" s="568"/>
      <c r="L209" s="568"/>
      <c r="M209" s="568"/>
      <c r="N209" s="568"/>
      <c r="O209" s="568"/>
      <c r="P209" s="568"/>
      <c r="Q209" s="568"/>
      <c r="R209" s="568"/>
      <c r="S209" s="568"/>
      <c r="T209" s="568"/>
      <c r="U209" s="568"/>
      <c r="V209" s="488"/>
      <c r="W209" s="90"/>
      <c r="X209" s="400"/>
      <c r="Y209" s="431"/>
    </row>
    <row r="210" spans="1:26" ht="12.6" customHeight="1" x14ac:dyDescent="0.2">
      <c r="C210" s="183"/>
      <c r="D210" s="428"/>
      <c r="E210" s="238">
        <v>1998</v>
      </c>
      <c r="F210" s="238">
        <v>1999</v>
      </c>
      <c r="G210" s="238">
        <v>2000</v>
      </c>
      <c r="H210" s="239">
        <v>2001</v>
      </c>
      <c r="I210" s="239">
        <v>2002</v>
      </c>
      <c r="J210" s="239">
        <v>2003</v>
      </c>
      <c r="K210" s="239">
        <v>2004</v>
      </c>
      <c r="L210" s="240">
        <v>2005</v>
      </c>
      <c r="M210" s="241">
        <v>2006</v>
      </c>
      <c r="N210" s="240">
        <v>2007</v>
      </c>
      <c r="O210" s="241">
        <v>2008</v>
      </c>
      <c r="P210" s="240">
        <v>2009</v>
      </c>
      <c r="Q210" s="240">
        <f t="shared" ref="Q210:V210" si="33">Q$3</f>
        <v>2010</v>
      </c>
      <c r="R210" s="240">
        <f t="shared" si="33"/>
        <v>2011</v>
      </c>
      <c r="S210" s="240">
        <f t="shared" si="33"/>
        <v>2012</v>
      </c>
      <c r="T210" s="240">
        <f t="shared" si="33"/>
        <v>2013</v>
      </c>
      <c r="U210" s="240">
        <f t="shared" si="33"/>
        <v>2014</v>
      </c>
      <c r="V210" s="240" t="str">
        <f t="shared" si="33"/>
        <v>2015p</v>
      </c>
      <c r="X210" s="281" t="str">
        <f>X$19</f>
        <v>Evolution annuelle</v>
      </c>
      <c r="Y210" s="540"/>
      <c r="Z210" s="117"/>
    </row>
    <row r="211" spans="1:26" ht="12.6" customHeight="1" x14ac:dyDescent="0.2">
      <c r="A211" s="299" t="s">
        <v>289</v>
      </c>
      <c r="B211" s="473" t="s">
        <v>254</v>
      </c>
      <c r="C211" s="469" t="s">
        <v>316</v>
      </c>
      <c r="D211" s="473" t="s">
        <v>252</v>
      </c>
      <c r="E211" s="470">
        <v>14768</v>
      </c>
      <c r="F211" s="470">
        <v>15063</v>
      </c>
      <c r="G211" s="470">
        <v>15552.829339910402</v>
      </c>
      <c r="H211" s="470">
        <v>15785.849312610007</v>
      </c>
      <c r="I211" s="470">
        <v>15783.000317269463</v>
      </c>
      <c r="J211" s="470">
        <v>18013.83497</v>
      </c>
      <c r="K211" s="470">
        <v>18942.625000000004</v>
      </c>
      <c r="L211" s="470">
        <v>19072.446790000002</v>
      </c>
      <c r="M211" s="470">
        <v>17897.991779999997</v>
      </c>
      <c r="N211" s="470">
        <v>18461.59758591</v>
      </c>
      <c r="O211" s="470">
        <v>18845.04688926585</v>
      </c>
      <c r="P211" s="470">
        <v>19061.618485575884</v>
      </c>
      <c r="Q211" s="470">
        <v>18980.310942198572</v>
      </c>
      <c r="R211" s="470">
        <v>18400.529664962705</v>
      </c>
      <c r="S211" s="470">
        <v>18010.242318032753</v>
      </c>
      <c r="T211" s="470">
        <v>17551.981386264819</v>
      </c>
      <c r="U211" s="470">
        <v>17292.421751937323</v>
      </c>
      <c r="V211" s="470">
        <f>V208+V201+V194</f>
        <v>16946.168723536503</v>
      </c>
      <c r="X211" s="377">
        <f>V211/U211-1</f>
        <v>-2.0023397148639877E-2</v>
      </c>
      <c r="Y211" s="540"/>
      <c r="Z211" s="117"/>
    </row>
    <row r="212" spans="1:26" ht="12.6" customHeight="1" x14ac:dyDescent="0.2">
      <c r="C212" s="183"/>
      <c r="D212" s="428"/>
      <c r="E212" s="182">
        <v>14768</v>
      </c>
      <c r="F212" s="182">
        <v>15063</v>
      </c>
      <c r="G212" s="182">
        <v>15552.829339910402</v>
      </c>
      <c r="H212" s="182">
        <v>15785.849312610007</v>
      </c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Y212" s="540"/>
      <c r="Z212" s="117"/>
    </row>
    <row r="213" spans="1:26" ht="12.75" customHeight="1" x14ac:dyDescent="0.2">
      <c r="B213" s="461"/>
      <c r="C213" s="74"/>
      <c r="D213" s="429"/>
      <c r="E213" s="164"/>
      <c r="F213" s="164"/>
      <c r="G213" s="164"/>
      <c r="H213" s="164"/>
      <c r="I213" s="164"/>
      <c r="J213" s="164"/>
      <c r="K213" s="164"/>
      <c r="L213" s="165"/>
      <c r="M213" s="165"/>
      <c r="N213" s="165"/>
      <c r="O213" s="165"/>
      <c r="P213" s="165"/>
      <c r="Q213" s="165"/>
      <c r="R213" s="165"/>
      <c r="S213" s="165"/>
      <c r="T213" s="165"/>
      <c r="U213" s="165"/>
      <c r="V213" s="165"/>
      <c r="X213" s="394"/>
      <c r="Y213" s="409"/>
      <c r="Z213" s="4"/>
    </row>
    <row r="214" spans="1:26" ht="12.75" customHeight="1" x14ac:dyDescent="0.2">
      <c r="B214" s="441"/>
      <c r="C214" s="563"/>
      <c r="D214" s="564"/>
      <c r="E214" s="7">
        <v>1998</v>
      </c>
      <c r="F214" s="7">
        <v>1999</v>
      </c>
      <c r="G214" s="7">
        <v>2000</v>
      </c>
      <c r="H214" s="58">
        <v>2001</v>
      </c>
      <c r="I214" s="58">
        <v>2002</v>
      </c>
      <c r="J214" s="58">
        <v>2003</v>
      </c>
      <c r="K214" s="58">
        <v>2004</v>
      </c>
      <c r="L214" s="160">
        <v>2005</v>
      </c>
      <c r="M214" s="161">
        <v>2006</v>
      </c>
      <c r="N214" s="160">
        <v>2007</v>
      </c>
      <c r="O214" s="161">
        <v>2008</v>
      </c>
      <c r="P214" s="160">
        <v>2009</v>
      </c>
      <c r="Q214" s="160">
        <f t="shared" ref="Q214:V214" si="34">Q$3</f>
        <v>2010</v>
      </c>
      <c r="R214" s="160">
        <f t="shared" si="34"/>
        <v>2011</v>
      </c>
      <c r="S214" s="160">
        <f t="shared" si="34"/>
        <v>2012</v>
      </c>
      <c r="T214" s="160">
        <f t="shared" si="34"/>
        <v>2013</v>
      </c>
      <c r="U214" s="160">
        <f t="shared" si="34"/>
        <v>2014</v>
      </c>
      <c r="V214" s="160" t="str">
        <f t="shared" si="34"/>
        <v>2015p</v>
      </c>
      <c r="X214" s="280" t="str">
        <f>X$19</f>
        <v>Evolution annuelle</v>
      </c>
      <c r="Y214" s="409"/>
      <c r="Z214" s="4"/>
    </row>
    <row r="215" spans="1:26" s="163" customFormat="1" ht="12.6" customHeight="1" x14ac:dyDescent="0.2">
      <c r="A215" s="277" t="s">
        <v>177</v>
      </c>
      <c r="B215" s="430" t="s">
        <v>254</v>
      </c>
      <c r="C215" s="170" t="s">
        <v>68</v>
      </c>
      <c r="D215" s="430" t="s">
        <v>252</v>
      </c>
      <c r="E215" s="167"/>
      <c r="F215" s="167"/>
      <c r="G215" s="518">
        <v>1602.6873000000001</v>
      </c>
      <c r="H215" s="518">
        <v>1451.4043999999999</v>
      </c>
      <c r="I215" s="518">
        <v>1450.2274500000001</v>
      </c>
      <c r="J215" s="518">
        <v>1257.6330500000001</v>
      </c>
      <c r="K215" s="518">
        <v>1259.9957600000002</v>
      </c>
      <c r="L215" s="518">
        <v>1317.1770500000002</v>
      </c>
      <c r="M215" s="518">
        <v>1282.85735</v>
      </c>
      <c r="N215" s="518">
        <v>1248.9295000000002</v>
      </c>
      <c r="O215" s="162">
        <v>1068.68957</v>
      </c>
      <c r="P215" s="162">
        <v>853.04952718849381</v>
      </c>
      <c r="Q215" s="162">
        <v>770.83007211419999</v>
      </c>
      <c r="R215" s="162">
        <v>734.602419373511</v>
      </c>
      <c r="S215" s="162">
        <v>683.28040039464202</v>
      </c>
      <c r="T215" s="162">
        <v>535.03437504042699</v>
      </c>
      <c r="U215" s="162">
        <v>506.46811513604212</v>
      </c>
      <c r="V215" s="162">
        <v>482.85725927087202</v>
      </c>
      <c r="W215" s="90"/>
      <c r="X215" s="399">
        <f>V215/U215-1</f>
        <v>-4.6618642239359964E-2</v>
      </c>
      <c r="Y215" s="409"/>
    </row>
    <row r="216" spans="1:26" ht="12.75" customHeight="1" x14ac:dyDescent="0.2">
      <c r="E216" s="111"/>
      <c r="F216" s="111"/>
      <c r="G216" s="111"/>
      <c r="H216" s="111"/>
      <c r="I216" s="111"/>
      <c r="J216" s="111"/>
      <c r="K216" s="111"/>
      <c r="L216" s="166"/>
      <c r="M216" s="166"/>
      <c r="N216" s="166"/>
      <c r="O216" s="166"/>
      <c r="P216" s="166"/>
      <c r="Q216" s="166"/>
      <c r="R216" s="166"/>
      <c r="S216" s="166"/>
      <c r="T216" s="166"/>
      <c r="U216" s="91"/>
      <c r="V216" s="91"/>
      <c r="X216" s="401"/>
      <c r="Y216" s="409"/>
      <c r="Z216" s="4"/>
    </row>
    <row r="217" spans="1:26" ht="12.6" customHeight="1" x14ac:dyDescent="0.2">
      <c r="Q217" s="104"/>
      <c r="R217" s="104"/>
      <c r="S217" s="104"/>
      <c r="T217" s="104"/>
      <c r="U217" s="104"/>
      <c r="V217" s="104"/>
      <c r="Y217" s="540"/>
      <c r="Z217" s="117"/>
    </row>
    <row r="218" spans="1:26" ht="12.75" customHeight="1" x14ac:dyDescent="0.2">
      <c r="A218" s="237" t="s">
        <v>163</v>
      </c>
      <c r="C218" s="237" t="s">
        <v>24</v>
      </c>
      <c r="E218" s="4"/>
      <c r="F218" s="4"/>
      <c r="G218" s="4"/>
      <c r="H218" s="4"/>
      <c r="I218" s="4"/>
      <c r="J218" s="89"/>
      <c r="K218" s="89"/>
      <c r="L218" s="89"/>
      <c r="M218" s="89"/>
      <c r="N218" s="52"/>
      <c r="O218" s="52"/>
      <c r="P218" s="52"/>
      <c r="Q218" s="52"/>
      <c r="R218" s="52"/>
      <c r="S218" s="52"/>
      <c r="T218" s="52"/>
      <c r="U218" s="52"/>
      <c r="V218" s="52"/>
      <c r="Y218" s="540"/>
      <c r="Z218" s="117"/>
    </row>
    <row r="219" spans="1:26" ht="12.75" customHeight="1" x14ac:dyDescent="0.2">
      <c r="B219" s="441"/>
      <c r="C219" s="563"/>
      <c r="D219" s="564"/>
      <c r="E219" s="7">
        <v>1998</v>
      </c>
      <c r="F219" s="7">
        <v>1999</v>
      </c>
      <c r="G219" s="7">
        <v>2000</v>
      </c>
      <c r="H219" s="7">
        <v>2001</v>
      </c>
      <c r="I219" s="7">
        <v>2002</v>
      </c>
      <c r="J219" s="7">
        <v>2003</v>
      </c>
      <c r="K219" s="7">
        <v>2004</v>
      </c>
      <c r="L219" s="7">
        <v>2005</v>
      </c>
      <c r="M219" s="7">
        <v>2006</v>
      </c>
      <c r="N219" s="7">
        <v>2007</v>
      </c>
      <c r="O219" s="7">
        <v>2008</v>
      </c>
      <c r="P219" s="7">
        <v>2009</v>
      </c>
      <c r="Q219" s="7">
        <f t="shared" ref="Q219:V219" si="35">Q$3</f>
        <v>2010</v>
      </c>
      <c r="R219" s="7">
        <f t="shared" si="35"/>
        <v>2011</v>
      </c>
      <c r="S219" s="7">
        <f t="shared" si="35"/>
        <v>2012</v>
      </c>
      <c r="T219" s="7">
        <f t="shared" si="35"/>
        <v>2013</v>
      </c>
      <c r="U219" s="7">
        <f t="shared" si="35"/>
        <v>2014</v>
      </c>
      <c r="V219" s="7" t="str">
        <f t="shared" si="35"/>
        <v>2015p</v>
      </c>
      <c r="X219" s="280" t="str">
        <f>X$19</f>
        <v>Evolution annuelle</v>
      </c>
      <c r="Y219" s="540"/>
      <c r="Z219" s="117"/>
    </row>
    <row r="220" spans="1:26" ht="12.75" customHeight="1" x14ac:dyDescent="0.2">
      <c r="A220" s="210" t="s">
        <v>156</v>
      </c>
      <c r="B220" s="411" t="s">
        <v>254</v>
      </c>
      <c r="C220" s="71" t="s">
        <v>187</v>
      </c>
      <c r="D220" s="411" t="s">
        <v>252</v>
      </c>
      <c r="E220" s="167"/>
      <c r="F220" s="19">
        <v>5100</v>
      </c>
      <c r="G220" s="19">
        <v>6963.9162000000006</v>
      </c>
      <c r="H220" s="19">
        <v>8281.8074099999994</v>
      </c>
      <c r="I220" s="19">
        <v>9636</v>
      </c>
      <c r="J220" s="19">
        <v>10963</v>
      </c>
      <c r="K220" s="19">
        <v>12512</v>
      </c>
      <c r="L220" s="19">
        <v>13853.6</v>
      </c>
      <c r="M220" s="19">
        <v>14483.142099999997</v>
      </c>
      <c r="N220" s="19">
        <v>15250.509599999999</v>
      </c>
      <c r="O220" s="19">
        <v>16342.894409999901</v>
      </c>
      <c r="P220" s="19">
        <v>16694.523458790798</v>
      </c>
      <c r="Q220" s="19">
        <v>17356.459562760454</v>
      </c>
      <c r="R220" s="19">
        <v>16893.529638239481</v>
      </c>
      <c r="S220" s="99">
        <v>15727.567755693201</v>
      </c>
      <c r="T220" s="108">
        <v>14155.680842681704</v>
      </c>
      <c r="U220" s="145">
        <v>13400.903594691079</v>
      </c>
      <c r="V220" s="145">
        <v>13098.482733269442</v>
      </c>
      <c r="X220" s="382">
        <f t="shared" ref="X220:X223" si="36">V220/U220-1</f>
        <v>-2.2567199240314251E-2</v>
      </c>
      <c r="Y220" s="540"/>
      <c r="Z220" s="117"/>
    </row>
    <row r="221" spans="1:26" ht="12.75" customHeight="1" x14ac:dyDescent="0.2">
      <c r="A221" s="215" t="s">
        <v>157</v>
      </c>
      <c r="B221" s="411" t="s">
        <v>254</v>
      </c>
      <c r="C221" s="71" t="s">
        <v>154</v>
      </c>
      <c r="D221" s="411" t="s">
        <v>252</v>
      </c>
      <c r="E221" s="167"/>
      <c r="F221" s="19">
        <v>438</v>
      </c>
      <c r="G221" s="19">
        <v>925.39172999999994</v>
      </c>
      <c r="H221" s="19">
        <v>1619.4412600000001</v>
      </c>
      <c r="I221" s="19">
        <v>2132</v>
      </c>
      <c r="J221" s="19">
        <v>2268.0632799999998</v>
      </c>
      <c r="K221" s="19">
        <v>2350.17445</v>
      </c>
      <c r="L221" s="19">
        <v>2345.8439900000003</v>
      </c>
      <c r="M221" s="19">
        <v>2287.6502300000002</v>
      </c>
      <c r="N221" s="19">
        <v>2302.2472299999999</v>
      </c>
      <c r="O221" s="19">
        <v>2286.17092</v>
      </c>
      <c r="P221" s="19">
        <v>2172.3056191762803</v>
      </c>
      <c r="Q221" s="19">
        <v>2048.0550773251998</v>
      </c>
      <c r="R221" s="19">
        <v>1990.09274847297</v>
      </c>
      <c r="S221" s="99">
        <v>1703.1179724057899</v>
      </c>
      <c r="T221" s="108">
        <v>1363.6904946596101</v>
      </c>
      <c r="U221" s="145">
        <v>1220.5317887096701</v>
      </c>
      <c r="V221" s="145">
        <v>1051.6496809298801</v>
      </c>
      <c r="X221" s="382">
        <f t="shared" si="36"/>
        <v>-0.13836764379429223</v>
      </c>
      <c r="Y221" s="540"/>
      <c r="Z221" s="117"/>
    </row>
    <row r="222" spans="1:26" ht="12.75" customHeight="1" x14ac:dyDescent="0.2">
      <c r="A222" s="282" t="s">
        <v>270</v>
      </c>
      <c r="B222" s="462" t="s">
        <v>254</v>
      </c>
      <c r="C222" s="235" t="s">
        <v>61</v>
      </c>
      <c r="D222" s="462" t="s">
        <v>252</v>
      </c>
      <c r="E222" s="275">
        <v>3782</v>
      </c>
      <c r="F222" s="275">
        <v>5537</v>
      </c>
      <c r="G222" s="275">
        <v>7889.3079300000009</v>
      </c>
      <c r="H222" s="275">
        <v>9901.248669999999</v>
      </c>
      <c r="I222" s="275">
        <v>11768</v>
      </c>
      <c r="J222" s="275">
        <v>13231</v>
      </c>
      <c r="K222" s="275">
        <v>14862</v>
      </c>
      <c r="L222" s="275">
        <v>16199.1</v>
      </c>
      <c r="M222" s="275">
        <v>16770.792329999997</v>
      </c>
      <c r="N222" s="275">
        <v>17552.756829999998</v>
      </c>
      <c r="O222" s="275">
        <v>18629.065329999899</v>
      </c>
      <c r="P222" s="275">
        <v>18866.829077967079</v>
      </c>
      <c r="Q222" s="275">
        <v>19404.514640085654</v>
      </c>
      <c r="R222" s="275">
        <v>18883.62238671245</v>
      </c>
      <c r="S222" s="275">
        <v>17430.68572809899</v>
      </c>
      <c r="T222" s="275">
        <v>15519.371337341314</v>
      </c>
      <c r="U222" s="275">
        <v>14621.435383400749</v>
      </c>
      <c r="V222" s="275">
        <v>14150.180993094184</v>
      </c>
      <c r="W222" s="91"/>
      <c r="X222" s="376">
        <f t="shared" si="36"/>
        <v>-3.2230378068186516E-2</v>
      </c>
      <c r="Y222" s="540"/>
      <c r="Z222" s="117"/>
    </row>
    <row r="223" spans="1:26" ht="12.75" customHeight="1" x14ac:dyDescent="0.2">
      <c r="A223" s="276" t="s">
        <v>159</v>
      </c>
      <c r="B223" s="411" t="s">
        <v>254</v>
      </c>
      <c r="C223" s="120" t="s">
        <v>60</v>
      </c>
      <c r="D223" s="411" t="s">
        <v>252</v>
      </c>
      <c r="E223" s="145"/>
      <c r="F223" s="145">
        <v>204</v>
      </c>
      <c r="G223" s="146">
        <v>269</v>
      </c>
      <c r="H223" s="77">
        <v>323</v>
      </c>
      <c r="I223" s="77">
        <v>424</v>
      </c>
      <c r="J223" s="77">
        <v>437.38120000000004</v>
      </c>
      <c r="K223" s="77">
        <v>535.49630000000002</v>
      </c>
      <c r="L223" s="146">
        <v>608.42142000000001</v>
      </c>
      <c r="M223" s="146">
        <v>666.78194999999994</v>
      </c>
      <c r="N223" s="146">
        <v>735.69164000000001</v>
      </c>
      <c r="O223" s="77">
        <v>785.47356000000002</v>
      </c>
      <c r="P223" s="146">
        <v>794.81333122913202</v>
      </c>
      <c r="Q223" s="146">
        <v>848.5514110717711</v>
      </c>
      <c r="R223" s="146">
        <v>949.202935976449</v>
      </c>
      <c r="S223" s="146">
        <v>1020.73854055308</v>
      </c>
      <c r="T223" s="146">
        <v>991.74967909711597</v>
      </c>
      <c r="U223" s="146">
        <v>916.57092093678796</v>
      </c>
      <c r="V223" s="146">
        <v>802.36949450114901</v>
      </c>
      <c r="X223" s="382">
        <f t="shared" si="36"/>
        <v>-0.12459638837212783</v>
      </c>
      <c r="Y223" s="540"/>
      <c r="Z223" s="117"/>
    </row>
    <row r="224" spans="1:26" ht="12.75" customHeight="1" x14ac:dyDescent="0.2">
      <c r="A224" s="276" t="s">
        <v>160</v>
      </c>
      <c r="B224" s="411" t="s">
        <v>254</v>
      </c>
      <c r="C224" s="120" t="s">
        <v>172</v>
      </c>
      <c r="D224" s="411" t="s">
        <v>252</v>
      </c>
      <c r="E224" s="516"/>
      <c r="F224" s="516"/>
      <c r="G224" s="516"/>
      <c r="H224" s="516"/>
      <c r="I224" s="516" t="s">
        <v>47</v>
      </c>
      <c r="J224" s="517">
        <v>745.42975000000001</v>
      </c>
      <c r="K224" s="517">
        <v>881.40481000000011</v>
      </c>
      <c r="L224" s="517">
        <v>1013.1815</v>
      </c>
      <c r="M224" s="517">
        <v>1041.9020600000001</v>
      </c>
      <c r="N224" s="517">
        <v>1061.6259399999999</v>
      </c>
      <c r="O224" s="517">
        <v>971.28958999999998</v>
      </c>
      <c r="P224" s="517">
        <v>920.43520005610003</v>
      </c>
      <c r="Q224" s="517">
        <v>862.77407275891801</v>
      </c>
      <c r="R224" s="517">
        <v>806.21971857833307</v>
      </c>
      <c r="S224" s="517">
        <v>781.12772591294504</v>
      </c>
      <c r="T224" s="517">
        <v>1179.83345896216</v>
      </c>
      <c r="U224" s="517">
        <v>1122.5504676563</v>
      </c>
      <c r="V224" s="516" t="s">
        <v>47</v>
      </c>
      <c r="X224" s="516" t="s">
        <v>47</v>
      </c>
      <c r="Y224" s="540"/>
      <c r="Z224" s="117"/>
    </row>
    <row r="225" spans="1:26" x14ac:dyDescent="0.2">
      <c r="A225" s="236" t="str">
        <f>$A$7</f>
        <v>Source ARCEP - 1998 to 2014 annual surveys. 2015 quarterly surveys.</v>
      </c>
      <c r="B225" s="440"/>
      <c r="C225" s="114" t="str">
        <f>$C$7</f>
        <v>Source ARCEP - Enquêtes annuelles 1998 à 2014. Enquêtes trimestrielles 2015.</v>
      </c>
      <c r="D225" s="408"/>
      <c r="Z225" s="117"/>
    </row>
    <row r="226" spans="1:26" ht="12.75" customHeight="1" x14ac:dyDescent="0.2">
      <c r="B226" s="441"/>
      <c r="C226" s="563"/>
      <c r="D226" s="564"/>
      <c r="E226" s="7">
        <v>1998</v>
      </c>
      <c r="F226" s="7">
        <v>1999</v>
      </c>
      <c r="G226" s="7">
        <v>2000</v>
      </c>
      <c r="H226" s="7">
        <v>2001</v>
      </c>
      <c r="I226" s="7">
        <v>2002</v>
      </c>
      <c r="J226" s="7">
        <v>2003</v>
      </c>
      <c r="K226" s="7">
        <v>2004</v>
      </c>
      <c r="L226" s="160">
        <v>2005</v>
      </c>
      <c r="M226" s="160">
        <v>2006</v>
      </c>
      <c r="N226" s="160">
        <v>2007</v>
      </c>
      <c r="O226" s="160">
        <v>2008</v>
      </c>
      <c r="P226" s="160">
        <v>2009</v>
      </c>
      <c r="Q226" s="160">
        <f t="shared" ref="Q226:V226" si="37">Q$3</f>
        <v>2010</v>
      </c>
      <c r="R226" s="160">
        <f t="shared" si="37"/>
        <v>2011</v>
      </c>
      <c r="S226" s="160">
        <f t="shared" si="37"/>
        <v>2012</v>
      </c>
      <c r="T226" s="160">
        <f t="shared" si="37"/>
        <v>2013</v>
      </c>
      <c r="U226" s="160">
        <f t="shared" si="37"/>
        <v>2014</v>
      </c>
      <c r="V226" s="160" t="str">
        <f t="shared" si="37"/>
        <v>2015p</v>
      </c>
      <c r="X226" s="280" t="str">
        <f>X$19</f>
        <v>Evolution annuelle</v>
      </c>
      <c r="Y226" s="409"/>
      <c r="Z226" s="4"/>
    </row>
    <row r="227" spans="1:26" s="163" customFormat="1" ht="12.6" customHeight="1" x14ac:dyDescent="0.2">
      <c r="A227" s="277" t="s">
        <v>149</v>
      </c>
      <c r="B227" s="430" t="s">
        <v>254</v>
      </c>
      <c r="C227" s="170" t="s">
        <v>120</v>
      </c>
      <c r="D227" s="430" t="s">
        <v>252</v>
      </c>
      <c r="E227" s="167"/>
      <c r="F227" s="167"/>
      <c r="G227" s="518">
        <v>239.46616</v>
      </c>
      <c r="H227" s="518">
        <v>358.59559999999999</v>
      </c>
      <c r="I227" s="518">
        <v>367.52927</v>
      </c>
      <c r="J227" s="518">
        <v>546.84854999999993</v>
      </c>
      <c r="K227" s="518">
        <v>829.25163999999995</v>
      </c>
      <c r="L227" s="518">
        <v>1014.3109589879175</v>
      </c>
      <c r="M227" s="518">
        <v>1179.81295</v>
      </c>
      <c r="N227" s="518">
        <v>1274.9799399999999</v>
      </c>
      <c r="O227" s="162">
        <v>1248.17391</v>
      </c>
      <c r="P227" s="162">
        <v>1240.7478192926519</v>
      </c>
      <c r="Q227" s="162">
        <v>1163.20841553931</v>
      </c>
      <c r="R227" s="162">
        <v>1244.0220699498614</v>
      </c>
      <c r="S227" s="162">
        <v>1203.108355353932</v>
      </c>
      <c r="T227" s="162">
        <v>982.1800562985693</v>
      </c>
      <c r="U227" s="162">
        <v>804.94444472509201</v>
      </c>
      <c r="V227" s="162">
        <v>770.68014722311352</v>
      </c>
      <c r="W227" s="90"/>
      <c r="X227" s="399">
        <f>V227/U227-1</f>
        <v>-4.2567282408763729E-2</v>
      </c>
      <c r="Y227" s="409"/>
    </row>
    <row r="228" spans="1:26" ht="12.75" customHeight="1" x14ac:dyDescent="0.2">
      <c r="A228" s="276" t="s">
        <v>150</v>
      </c>
      <c r="B228" s="411" t="s">
        <v>254</v>
      </c>
      <c r="C228" s="120" t="s">
        <v>71</v>
      </c>
      <c r="D228" s="411" t="s">
        <v>252</v>
      </c>
      <c r="E228" s="167"/>
      <c r="F228" s="167"/>
      <c r="G228" s="518">
        <v>239.46616</v>
      </c>
      <c r="H228" s="518">
        <v>358.59559999999999</v>
      </c>
      <c r="I228" s="518">
        <v>367.52927</v>
      </c>
      <c r="J228" s="518">
        <v>462.63554999999997</v>
      </c>
      <c r="K228" s="518">
        <v>635.04319999999996</v>
      </c>
      <c r="L228" s="518">
        <v>726.01774898791746</v>
      </c>
      <c r="M228" s="518">
        <v>786.9691499999999</v>
      </c>
      <c r="N228" s="518">
        <v>777.0867199999999</v>
      </c>
      <c r="O228" s="149">
        <v>674.76311999999996</v>
      </c>
      <c r="P228" s="149">
        <v>601.74429788996895</v>
      </c>
      <c r="Q228" s="149">
        <v>481.86219407630506</v>
      </c>
      <c r="R228" s="149">
        <v>430.15174303327831</v>
      </c>
      <c r="S228" s="149">
        <v>406.22833195482599</v>
      </c>
      <c r="T228" s="149">
        <v>430.5094527843803</v>
      </c>
      <c r="U228" s="149">
        <v>422.14636709509199</v>
      </c>
      <c r="V228" s="149">
        <v>417.60243144235778</v>
      </c>
      <c r="X228" s="382">
        <f>V228/U228-1</f>
        <v>-1.076388666803485E-2</v>
      </c>
      <c r="Y228" s="409"/>
      <c r="Z228" s="4"/>
    </row>
    <row r="229" spans="1:26" ht="12.75" customHeight="1" x14ac:dyDescent="0.2">
      <c r="A229" s="266" t="s">
        <v>151</v>
      </c>
      <c r="B229" s="411" t="s">
        <v>254</v>
      </c>
      <c r="C229" s="120" t="s">
        <v>72</v>
      </c>
      <c r="D229" s="411" t="s">
        <v>252</v>
      </c>
      <c r="E229" s="167"/>
      <c r="F229" s="167"/>
      <c r="G229" s="518" t="s">
        <v>296</v>
      </c>
      <c r="H229" s="518" t="s">
        <v>296</v>
      </c>
      <c r="I229" s="518" t="s">
        <v>296</v>
      </c>
      <c r="J229" s="518">
        <v>84.212999999999994</v>
      </c>
      <c r="K229" s="518">
        <v>194.20844</v>
      </c>
      <c r="L229" s="518">
        <v>288.29321000000004</v>
      </c>
      <c r="M229" s="518">
        <v>392.5</v>
      </c>
      <c r="N229" s="518">
        <v>497.89321999999999</v>
      </c>
      <c r="O229" s="149">
        <v>573.41079000000002</v>
      </c>
      <c r="P229" s="149">
        <v>639.00352140268296</v>
      </c>
      <c r="Q229" s="149">
        <v>681.34622146300489</v>
      </c>
      <c r="R229" s="149">
        <v>813.87032691658305</v>
      </c>
      <c r="S229" s="149">
        <v>796.88002339910599</v>
      </c>
      <c r="T229" s="149">
        <v>551.670603514189</v>
      </c>
      <c r="U229" s="149">
        <v>382.79807763000002</v>
      </c>
      <c r="V229" s="149">
        <v>353.07771578075574</v>
      </c>
      <c r="X229" s="382">
        <f>V229/U229-1</f>
        <v>-7.7639788666783782E-2</v>
      </c>
      <c r="Y229" s="409"/>
      <c r="Z229" s="4"/>
    </row>
    <row r="230" spans="1:26" ht="12.6" customHeight="1" x14ac:dyDescent="0.2">
      <c r="A230" s="236" t="str">
        <f>$A$7</f>
        <v>Source ARCEP - 1998 to 2014 annual surveys. 2015 quarterly surveys.</v>
      </c>
      <c r="B230" s="459"/>
      <c r="C230" s="236" t="str">
        <f>$C$7</f>
        <v>Source ARCEP - Enquêtes annuelles 1998 à 2014. Enquêtes trimestrielles 2015.</v>
      </c>
      <c r="D230" s="427"/>
      <c r="E230" s="168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9"/>
      <c r="V230" s="169"/>
      <c r="W230" s="91"/>
      <c r="X230" s="402"/>
      <c r="Y230" s="409"/>
      <c r="Z230" s="4"/>
    </row>
    <row r="231" spans="1:26" ht="12" customHeight="1" x14ac:dyDescent="0.2">
      <c r="B231" s="463"/>
      <c r="C231" s="91"/>
      <c r="D231" s="43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401"/>
      <c r="Y231" s="409"/>
      <c r="Z231" s="4"/>
    </row>
    <row r="232" spans="1:26" ht="12.75" customHeight="1" x14ac:dyDescent="0.2">
      <c r="B232" s="441"/>
      <c r="C232" s="563"/>
      <c r="D232" s="564"/>
      <c r="E232" s="7">
        <v>1998</v>
      </c>
      <c r="F232" s="7">
        <v>1999</v>
      </c>
      <c r="G232" s="7">
        <v>2000</v>
      </c>
      <c r="H232" s="7">
        <v>2001</v>
      </c>
      <c r="I232" s="7">
        <v>2002</v>
      </c>
      <c r="J232" s="7">
        <v>2003</v>
      </c>
      <c r="K232" s="7">
        <v>2004</v>
      </c>
      <c r="L232" s="160">
        <v>2005</v>
      </c>
      <c r="M232" s="160">
        <v>2006</v>
      </c>
      <c r="N232" s="160">
        <v>2007</v>
      </c>
      <c r="O232" s="160">
        <v>2008</v>
      </c>
      <c r="P232" s="160">
        <v>2009</v>
      </c>
      <c r="Q232" s="160">
        <f t="shared" ref="Q232:V232" si="38">Q$3</f>
        <v>2010</v>
      </c>
      <c r="R232" s="160">
        <f t="shared" si="38"/>
        <v>2011</v>
      </c>
      <c r="S232" s="160">
        <f t="shared" si="38"/>
        <v>2012</v>
      </c>
      <c r="T232" s="160">
        <f t="shared" si="38"/>
        <v>2013</v>
      </c>
      <c r="U232" s="160">
        <f t="shared" si="38"/>
        <v>2014</v>
      </c>
      <c r="V232" s="160" t="str">
        <f t="shared" si="38"/>
        <v>2015p</v>
      </c>
      <c r="W232" s="91"/>
      <c r="X232" s="280" t="str">
        <f>X$19</f>
        <v>Evolution annuelle</v>
      </c>
      <c r="Y232" s="409"/>
      <c r="Z232" s="4"/>
    </row>
    <row r="233" spans="1:26" s="163" customFormat="1" ht="12.6" customHeight="1" x14ac:dyDescent="0.2">
      <c r="A233" s="277" t="s">
        <v>178</v>
      </c>
      <c r="B233" s="430" t="s">
        <v>254</v>
      </c>
      <c r="C233" s="170" t="s">
        <v>161</v>
      </c>
      <c r="D233" s="430" t="s">
        <v>252</v>
      </c>
      <c r="E233" s="167"/>
      <c r="F233" s="167"/>
      <c r="G233" s="167"/>
      <c r="H233" s="167"/>
      <c r="I233" s="167"/>
      <c r="J233" s="167"/>
      <c r="K233" s="167"/>
      <c r="L233" s="248">
        <v>223</v>
      </c>
      <c r="M233" s="248">
        <v>152.51631</v>
      </c>
      <c r="N233" s="248">
        <v>163.31798999999998</v>
      </c>
      <c r="O233" s="162">
        <v>154.46953999999999</v>
      </c>
      <c r="P233" s="162">
        <v>156.50268359999998</v>
      </c>
      <c r="Q233" s="162">
        <v>133.58000000000001</v>
      </c>
      <c r="R233" s="162">
        <v>125.516081</v>
      </c>
      <c r="S233" s="162">
        <v>118.24057957999901</v>
      </c>
      <c r="T233" s="162">
        <v>127.47354135</v>
      </c>
      <c r="U233" s="162">
        <v>120.29022271999901</v>
      </c>
      <c r="V233" s="162">
        <v>102.28167746999991</v>
      </c>
      <c r="W233" s="91"/>
      <c r="X233" s="399">
        <f>V233/U233-1</f>
        <v>-0.14970913547909714</v>
      </c>
      <c r="Y233" s="409"/>
    </row>
    <row r="234" spans="1:26" s="163" customFormat="1" ht="12.6" customHeight="1" x14ac:dyDescent="0.2">
      <c r="A234" s="543"/>
      <c r="B234" s="430"/>
      <c r="C234" s="409"/>
      <c r="D234" s="409"/>
      <c r="E234" s="409"/>
      <c r="F234" s="409"/>
      <c r="G234" s="409"/>
      <c r="H234" s="409"/>
      <c r="I234" s="409"/>
      <c r="J234" s="409"/>
      <c r="K234" s="409"/>
      <c r="L234" s="409"/>
      <c r="M234" s="409"/>
      <c r="N234" s="409"/>
      <c r="O234" s="409"/>
      <c r="P234" s="409"/>
      <c r="Q234" s="409"/>
      <c r="R234" s="409"/>
      <c r="S234" s="409"/>
      <c r="T234" s="409"/>
      <c r="U234" s="409"/>
      <c r="V234" s="409"/>
      <c r="W234" s="409"/>
      <c r="X234" s="409"/>
      <c r="Y234" s="409"/>
    </row>
    <row r="235" spans="1:26" s="178" customFormat="1" ht="12.75" customHeight="1" x14ac:dyDescent="0.2">
      <c r="A235" s="356" t="s">
        <v>158</v>
      </c>
      <c r="B235" s="462" t="s">
        <v>254</v>
      </c>
      <c r="C235" s="235" t="s">
        <v>155</v>
      </c>
      <c r="D235" s="462" t="s">
        <v>252</v>
      </c>
      <c r="E235" s="544"/>
      <c r="F235" s="544"/>
      <c r="G235" s="544"/>
      <c r="H235" s="544"/>
      <c r="I235" s="544"/>
      <c r="J235" s="544"/>
      <c r="K235" s="544"/>
      <c r="L235" s="544"/>
      <c r="M235" s="544"/>
      <c r="N235" s="275">
        <v>16.704689999999999</v>
      </c>
      <c r="O235" s="275">
        <v>39.765720000000002</v>
      </c>
      <c r="P235" s="275">
        <v>44.051737471999999</v>
      </c>
      <c r="Q235" s="275">
        <v>53.201779165648901</v>
      </c>
      <c r="R235" s="275">
        <v>73.466544842416297</v>
      </c>
      <c r="S235" s="275">
        <v>80.997464470000011</v>
      </c>
      <c r="T235" s="275">
        <v>102.21900188039599</v>
      </c>
      <c r="U235" s="275">
        <v>87.818733025702898</v>
      </c>
      <c r="V235" s="275">
        <v>95.542918442058294</v>
      </c>
      <c r="X235" s="376">
        <f>V235/U235-1</f>
        <v>8.7956010639491655E-2</v>
      </c>
      <c r="Y235" s="409"/>
      <c r="Z235" s="179"/>
    </row>
    <row r="236" spans="1:26" s="11" customFormat="1" ht="12.75" customHeight="1" x14ac:dyDescent="0.2">
      <c r="A236" s="254"/>
      <c r="B236" s="428"/>
      <c r="C236" s="111"/>
      <c r="D236" s="40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91"/>
      <c r="X236" s="378"/>
      <c r="Y236" s="540"/>
      <c r="Z236" s="117"/>
    </row>
    <row r="237" spans="1:26" s="11" customFormat="1" ht="12.75" customHeight="1" thickBot="1" x14ac:dyDescent="0.25">
      <c r="A237" s="254"/>
      <c r="B237" s="428"/>
      <c r="C237" s="111"/>
      <c r="D237" s="40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91"/>
      <c r="X237" s="378"/>
      <c r="Y237" s="540"/>
      <c r="Z237" s="117"/>
    </row>
    <row r="238" spans="1:26" ht="16.5" thickBot="1" x14ac:dyDescent="0.3">
      <c r="A238" s="287" t="s">
        <v>285</v>
      </c>
      <c r="B238" s="437"/>
      <c r="C238" s="1" t="s">
        <v>79</v>
      </c>
      <c r="D238" s="404"/>
      <c r="E238" s="45"/>
      <c r="F238" s="45"/>
      <c r="G238" s="45"/>
      <c r="H238" s="45"/>
      <c r="I238" s="45"/>
      <c r="J238" s="45"/>
      <c r="K238" s="46"/>
      <c r="L238" s="46"/>
      <c r="M238" s="45"/>
      <c r="N238" s="3"/>
      <c r="O238" s="2"/>
      <c r="P238" s="3"/>
      <c r="Q238" s="3"/>
      <c r="R238" s="3"/>
      <c r="S238" s="3"/>
      <c r="T238" s="3"/>
      <c r="U238" s="3"/>
      <c r="V238" s="249"/>
      <c r="W238" s="91"/>
      <c r="Y238" s="540"/>
      <c r="Z238" s="117"/>
    </row>
    <row r="239" spans="1:26" s="21" customFormat="1" ht="15.75" x14ac:dyDescent="0.2">
      <c r="A239" s="257"/>
      <c r="B239" s="459"/>
      <c r="C239" s="200"/>
      <c r="D239" s="427"/>
      <c r="E239" s="201"/>
      <c r="F239" s="201"/>
      <c r="G239" s="201"/>
      <c r="H239" s="201"/>
      <c r="I239" s="201"/>
      <c r="J239" s="201"/>
      <c r="K239" s="202"/>
      <c r="L239" s="202"/>
      <c r="M239" s="201"/>
      <c r="N239" s="203"/>
      <c r="O239" s="204"/>
      <c r="P239" s="203"/>
      <c r="Q239" s="203"/>
      <c r="R239" s="203"/>
      <c r="S239" s="203"/>
      <c r="T239" s="203"/>
      <c r="U239" s="203"/>
      <c r="V239" s="203"/>
      <c r="W239" s="91"/>
      <c r="X239" s="397"/>
      <c r="Y239" s="541"/>
      <c r="Z239" s="196"/>
    </row>
    <row r="240" spans="1:26" x14ac:dyDescent="0.2">
      <c r="A240" s="258" t="s">
        <v>163</v>
      </c>
      <c r="B240" s="455"/>
      <c r="C240" s="237" t="s">
        <v>24</v>
      </c>
      <c r="M240" s="6"/>
      <c r="W240" s="91"/>
      <c r="Y240" s="540"/>
      <c r="Z240" s="117"/>
    </row>
    <row r="241" spans="1:26" ht="18" x14ac:dyDescent="0.2">
      <c r="A241" s="236" t="s">
        <v>205</v>
      </c>
      <c r="B241" s="440"/>
      <c r="C241" s="566" t="s">
        <v>197</v>
      </c>
      <c r="D241" s="566"/>
      <c r="M241" s="6"/>
      <c r="W241" s="91"/>
      <c r="Y241" s="540"/>
      <c r="Z241" s="117"/>
    </row>
    <row r="242" spans="1:26" ht="12.6" customHeight="1" x14ac:dyDescent="0.2">
      <c r="A242" s="4"/>
      <c r="B242" s="442"/>
      <c r="C242" s="4"/>
      <c r="D242" s="409"/>
      <c r="E242" s="7">
        <v>1998</v>
      </c>
      <c r="F242" s="7">
        <v>1999</v>
      </c>
      <c r="G242" s="7">
        <v>2000</v>
      </c>
      <c r="H242" s="7">
        <v>2001</v>
      </c>
      <c r="I242" s="7">
        <v>2002</v>
      </c>
      <c r="J242" s="7">
        <v>2003</v>
      </c>
      <c r="K242" s="7">
        <v>2004</v>
      </c>
      <c r="L242" s="7">
        <v>2005</v>
      </c>
      <c r="M242" s="7">
        <v>2006</v>
      </c>
      <c r="N242" s="7">
        <v>2007</v>
      </c>
      <c r="O242" s="7">
        <v>2008</v>
      </c>
      <c r="P242" s="7">
        <v>2009</v>
      </c>
      <c r="Q242" s="7">
        <f t="shared" ref="Q242:V242" si="39">Q$3</f>
        <v>2010</v>
      </c>
      <c r="R242" s="7">
        <f t="shared" si="39"/>
        <v>2011</v>
      </c>
      <c r="S242" s="7">
        <f t="shared" si="39"/>
        <v>2012</v>
      </c>
      <c r="T242" s="7">
        <f t="shared" si="39"/>
        <v>2013</v>
      </c>
      <c r="U242" s="7">
        <f t="shared" si="39"/>
        <v>2014</v>
      </c>
      <c r="V242" s="7" t="str">
        <f t="shared" si="39"/>
        <v>2015p</v>
      </c>
      <c r="W242" s="91"/>
      <c r="X242" s="280" t="str">
        <f>X$19</f>
        <v>Evolution annuelle</v>
      </c>
      <c r="Z242" s="117"/>
    </row>
    <row r="243" spans="1:26" ht="13.5" customHeight="1" thickBot="1" x14ac:dyDescent="0.25">
      <c r="A243" s="195" t="s">
        <v>169</v>
      </c>
      <c r="B243" s="415" t="s">
        <v>249</v>
      </c>
      <c r="C243" s="115" t="s">
        <v>101</v>
      </c>
      <c r="D243" s="415" t="s">
        <v>249</v>
      </c>
      <c r="E243" s="174">
        <v>37</v>
      </c>
      <c r="F243" s="72">
        <v>28.152375348743089</v>
      </c>
      <c r="G243" s="174">
        <v>25.732903904917283</v>
      </c>
      <c r="H243" s="174">
        <v>25.062916361629529</v>
      </c>
      <c r="I243" s="72">
        <v>25.996263845589578</v>
      </c>
      <c r="J243" s="72">
        <v>27.463610519726632</v>
      </c>
      <c r="K243" s="72">
        <v>28.719361781781931</v>
      </c>
      <c r="L243" s="72">
        <v>29.146521798015314</v>
      </c>
      <c r="M243" s="72">
        <v>28.02111048820413</v>
      </c>
      <c r="N243" s="72">
        <v>27.465828784079093</v>
      </c>
      <c r="O243" s="72">
        <v>27.73561841094509</v>
      </c>
      <c r="P243" s="72">
        <v>26.861420598194865</v>
      </c>
      <c r="Q243" s="552">
        <v>26.428411562111748</v>
      </c>
      <c r="R243" s="552">
        <v>24.662259372270906</v>
      </c>
      <c r="S243" s="552">
        <v>21.737171392757869</v>
      </c>
      <c r="T243" s="552">
        <v>18.69647500083332</v>
      </c>
      <c r="U243" s="552">
        <v>17.211681302541194</v>
      </c>
      <c r="V243" s="552">
        <v>16.400387348659375</v>
      </c>
      <c r="W243" s="91"/>
      <c r="X243" s="382">
        <f>V243/U243-1</f>
        <v>-4.7136240767021165E-2</v>
      </c>
      <c r="Z243" s="117"/>
    </row>
    <row r="244" spans="1:26" x14ac:dyDescent="0.2">
      <c r="A244" s="195" t="s">
        <v>165</v>
      </c>
      <c r="B244" s="415" t="s">
        <v>98</v>
      </c>
      <c r="C244" s="56" t="s">
        <v>102</v>
      </c>
      <c r="D244" s="415" t="s">
        <v>98</v>
      </c>
      <c r="E244" s="500">
        <v>6.7777777777777784E-2</v>
      </c>
      <c r="F244" s="500">
        <v>7.4801029182304871E-2</v>
      </c>
      <c r="G244" s="500">
        <v>8.1598423118836805E-2</v>
      </c>
      <c r="H244" s="500">
        <v>7.7311125584124299E-2</v>
      </c>
      <c r="I244" s="500">
        <v>7.9532436292083647E-2</v>
      </c>
      <c r="J244" s="500">
        <v>9.1487505715973957E-2</v>
      </c>
      <c r="K244" s="500">
        <v>9.9639542258844513E-2</v>
      </c>
      <c r="L244" s="500">
        <v>0.10209457538792539</v>
      </c>
      <c r="M244" s="500">
        <v>0.10909791473543541</v>
      </c>
      <c r="N244" s="500">
        <v>0.10864913444549856</v>
      </c>
      <c r="O244" s="500">
        <v>0.10664191464040625</v>
      </c>
      <c r="P244" s="500">
        <v>0.1023820054220118</v>
      </c>
      <c r="Q244" s="553">
        <v>0.10136607057251447</v>
      </c>
      <c r="R244" s="553">
        <v>0.10034467087031591</v>
      </c>
      <c r="S244" s="553">
        <v>0.10895897252298642</v>
      </c>
      <c r="T244" s="553">
        <v>0.12106064924078432</v>
      </c>
      <c r="U244" s="553">
        <v>0.12688846194084388</v>
      </c>
      <c r="V244" s="553">
        <v>0.12875665393099131</v>
      </c>
      <c r="W244" s="91"/>
      <c r="X244" s="382">
        <f>V244/U244-1</f>
        <v>1.4723103752478206E-2</v>
      </c>
      <c r="Z244" s="117"/>
    </row>
    <row r="245" spans="1:26" x14ac:dyDescent="0.2">
      <c r="A245" s="195" t="s">
        <v>164</v>
      </c>
      <c r="B245" s="415" t="s">
        <v>288</v>
      </c>
      <c r="C245" s="56" t="s">
        <v>78</v>
      </c>
      <c r="D245" s="415" t="s">
        <v>99</v>
      </c>
      <c r="E245" s="167"/>
      <c r="F245" s="167"/>
      <c r="G245" s="167"/>
      <c r="H245" s="175">
        <v>8.792147463421097</v>
      </c>
      <c r="I245" s="175">
        <v>12.200659858870774</v>
      </c>
      <c r="J245" s="175">
        <v>17</v>
      </c>
      <c r="K245" s="175">
        <v>19.955156332459833</v>
      </c>
      <c r="L245" s="175">
        <v>22.664896785981615</v>
      </c>
      <c r="M245" s="175">
        <v>25.145962370131631</v>
      </c>
      <c r="N245" s="175">
        <v>30.239182406455075</v>
      </c>
      <c r="O245" s="175">
        <v>52.284304002986978</v>
      </c>
      <c r="P245" s="175">
        <v>92.133419419780765</v>
      </c>
      <c r="Q245" s="175">
        <v>145.71608489785794</v>
      </c>
      <c r="R245" s="175">
        <v>200.44845676584347</v>
      </c>
      <c r="S245" s="175">
        <v>239.98110161761861</v>
      </c>
      <c r="T245" s="175">
        <v>245.24689111751067</v>
      </c>
      <c r="U245" s="175">
        <v>245.16440443389175</v>
      </c>
      <c r="V245" s="175">
        <v>247.33763070220539</v>
      </c>
      <c r="W245" s="91"/>
      <c r="X245" s="382">
        <f>V245/U245-1</f>
        <v>8.8643629703579752E-3</v>
      </c>
      <c r="Z245" s="117"/>
    </row>
    <row r="246" spans="1:26" s="186" customFormat="1" x14ac:dyDescent="0.2">
      <c r="A246" s="236" t="str">
        <f>$A$7</f>
        <v>Source ARCEP - 1998 to 2014 annual surveys. 2015 quarterly surveys.</v>
      </c>
      <c r="B246" s="464"/>
      <c r="C246" s="236" t="str">
        <f>$C$7</f>
        <v>Source ARCEP - Enquêtes annuelles 1998 à 2014. Enquêtes trimestrielles 2015.</v>
      </c>
      <c r="D246" s="432"/>
      <c r="E246" s="191"/>
      <c r="F246" s="191"/>
      <c r="G246" s="191"/>
      <c r="H246" s="191"/>
      <c r="I246" s="191"/>
      <c r="J246" s="191"/>
      <c r="K246" s="191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91"/>
      <c r="X246" s="400"/>
      <c r="Y246" s="542"/>
      <c r="Z246" s="189"/>
    </row>
    <row r="247" spans="1:26" s="186" customFormat="1" x14ac:dyDescent="0.2">
      <c r="A247" s="259"/>
      <c r="B247" s="464"/>
      <c r="C247" s="190"/>
      <c r="D247" s="432"/>
      <c r="E247" s="191"/>
      <c r="F247" s="191"/>
      <c r="G247" s="191"/>
      <c r="H247" s="191"/>
      <c r="I247" s="191"/>
      <c r="J247" s="191"/>
      <c r="K247" s="191"/>
      <c r="L247" s="191"/>
      <c r="M247" s="191"/>
      <c r="N247" s="191"/>
      <c r="O247" s="191"/>
      <c r="P247" s="191"/>
      <c r="Q247" s="191"/>
      <c r="R247" s="191"/>
      <c r="S247" s="191"/>
      <c r="T247" s="191"/>
      <c r="U247" s="191"/>
      <c r="V247" s="191"/>
      <c r="W247" s="91"/>
      <c r="X247" s="400"/>
      <c r="Y247" s="542"/>
      <c r="Z247" s="189"/>
    </row>
    <row r="248" spans="1:26" s="186" customFormat="1" x14ac:dyDescent="0.2">
      <c r="A248" s="259"/>
      <c r="B248" s="464"/>
      <c r="C248" s="190"/>
      <c r="D248" s="432"/>
      <c r="E248" s="7">
        <v>1998</v>
      </c>
      <c r="F248" s="7">
        <v>1999</v>
      </c>
      <c r="G248" s="7">
        <v>2000</v>
      </c>
      <c r="H248" s="7">
        <v>2001</v>
      </c>
      <c r="I248" s="7">
        <v>2002</v>
      </c>
      <c r="J248" s="7">
        <v>2003</v>
      </c>
      <c r="K248" s="7">
        <v>2004</v>
      </c>
      <c r="L248" s="7">
        <v>2005</v>
      </c>
      <c r="M248" s="7">
        <v>2006</v>
      </c>
      <c r="N248" s="7">
        <v>2007</v>
      </c>
      <c r="O248" s="7">
        <v>2008</v>
      </c>
      <c r="P248" s="7">
        <v>2009</v>
      </c>
      <c r="Q248" s="7">
        <f t="shared" ref="Q248:V248" si="40">Q$3</f>
        <v>2010</v>
      </c>
      <c r="R248" s="7">
        <f t="shared" si="40"/>
        <v>2011</v>
      </c>
      <c r="S248" s="7">
        <f t="shared" si="40"/>
        <v>2012</v>
      </c>
      <c r="T248" s="7">
        <f t="shared" si="40"/>
        <v>2013</v>
      </c>
      <c r="U248" s="7">
        <f t="shared" si="40"/>
        <v>2014</v>
      </c>
      <c r="V248" s="7" t="str">
        <f t="shared" si="40"/>
        <v>2015p</v>
      </c>
      <c r="W248" s="91"/>
      <c r="X248" s="280" t="str">
        <f>X$19</f>
        <v>Evolution annuelle</v>
      </c>
      <c r="Y248" s="542"/>
      <c r="Z248" s="189"/>
    </row>
    <row r="249" spans="1:26" x14ac:dyDescent="0.2">
      <c r="A249" s="115" t="s">
        <v>166</v>
      </c>
      <c r="B249" s="415" t="s">
        <v>100</v>
      </c>
      <c r="C249" s="115" t="s">
        <v>103</v>
      </c>
      <c r="D249" s="415" t="s">
        <v>100</v>
      </c>
      <c r="E249" s="167"/>
      <c r="F249" s="167"/>
      <c r="G249" s="167"/>
      <c r="H249" s="167"/>
      <c r="I249" s="167"/>
      <c r="J249" s="167"/>
      <c r="K249" s="167"/>
      <c r="L249" s="167"/>
      <c r="M249" s="167"/>
      <c r="N249" s="167"/>
      <c r="O249" s="175">
        <v>4.5741912788635153</v>
      </c>
      <c r="P249" s="175">
        <v>19.806270430537648</v>
      </c>
      <c r="Q249" s="175">
        <v>43.316767426770618</v>
      </c>
      <c r="R249" s="175">
        <v>76.422267705918131</v>
      </c>
      <c r="S249" s="175">
        <v>124.22485500122137</v>
      </c>
      <c r="T249" s="175">
        <v>196.15278930248635</v>
      </c>
      <c r="U249" s="175">
        <v>377.27473901053878</v>
      </c>
      <c r="V249" s="175">
        <v>678.71519608697884</v>
      </c>
      <c r="W249" s="91"/>
      <c r="X249" s="382">
        <f>V249/U249-1</f>
        <v>0.79899454139711068</v>
      </c>
      <c r="Y249" s="540"/>
      <c r="Z249" s="117"/>
    </row>
    <row r="250" spans="1:26" x14ac:dyDescent="0.2">
      <c r="A250" s="119" t="s">
        <v>148</v>
      </c>
      <c r="B250" s="417" t="s">
        <v>100</v>
      </c>
      <c r="C250" s="119" t="s">
        <v>299</v>
      </c>
      <c r="D250" s="417" t="s">
        <v>100</v>
      </c>
      <c r="E250" s="187"/>
      <c r="F250" s="187"/>
      <c r="G250" s="187"/>
      <c r="H250" s="187"/>
      <c r="I250" s="187"/>
      <c r="J250" s="187"/>
      <c r="K250" s="187"/>
      <c r="L250" s="187"/>
      <c r="M250" s="187"/>
      <c r="N250" s="187"/>
      <c r="O250" s="187"/>
      <c r="P250" s="187"/>
      <c r="Q250" s="188">
        <v>367.27033260092048</v>
      </c>
      <c r="R250" s="188">
        <v>330.16967079271006</v>
      </c>
      <c r="S250" s="188">
        <v>326.73622749154072</v>
      </c>
      <c r="T250" s="188">
        <v>349.54397826434121</v>
      </c>
      <c r="U250" s="188">
        <v>551.60686236166316</v>
      </c>
      <c r="V250" s="188">
        <v>928.90630849071704</v>
      </c>
      <c r="W250" s="91"/>
      <c r="X250" s="382">
        <f>V250/U250-1</f>
        <v>0.68400063863178717</v>
      </c>
      <c r="Y250" s="540"/>
      <c r="Z250" s="117"/>
    </row>
    <row r="251" spans="1:26" ht="13.5" thickBot="1" x14ac:dyDescent="0.25">
      <c r="A251" s="118" t="s">
        <v>168</v>
      </c>
      <c r="B251" s="415" t="s">
        <v>100</v>
      </c>
      <c r="C251" s="206" t="s">
        <v>300</v>
      </c>
      <c r="D251" s="433" t="s">
        <v>100</v>
      </c>
      <c r="E251" s="507"/>
      <c r="F251" s="507"/>
      <c r="G251" s="507"/>
      <c r="H251" s="507"/>
      <c r="I251" s="507"/>
      <c r="J251" s="507"/>
      <c r="K251" s="507"/>
      <c r="L251" s="507"/>
      <c r="M251" s="507"/>
      <c r="N251" s="507"/>
      <c r="O251" s="508">
        <v>4.4207719599674444</v>
      </c>
      <c r="P251" s="508">
        <v>19.397361451159735</v>
      </c>
      <c r="Q251" s="508">
        <v>30.037007677180139</v>
      </c>
      <c r="R251" s="508">
        <v>64.128310860571716</v>
      </c>
      <c r="S251" s="508">
        <v>113.72671333880533</v>
      </c>
      <c r="T251" s="508">
        <v>187.88758111618077</v>
      </c>
      <c r="U251" s="508">
        <v>367.67925953514913</v>
      </c>
      <c r="V251" s="508">
        <v>665.21389302047544</v>
      </c>
      <c r="W251" s="91"/>
      <c r="X251" s="382">
        <f>V251/U251-1</f>
        <v>0.80922332649792228</v>
      </c>
      <c r="Y251" s="540"/>
      <c r="Z251" s="117"/>
    </row>
    <row r="252" spans="1:26" ht="13.5" thickTop="1" x14ac:dyDescent="0.2">
      <c r="A252" s="506"/>
      <c r="B252" s="509"/>
      <c r="C252" s="119" t="s">
        <v>301</v>
      </c>
      <c r="D252" s="550" t="s">
        <v>100</v>
      </c>
      <c r="E252" s="514"/>
      <c r="F252" s="514"/>
      <c r="G252" s="514"/>
      <c r="H252" s="514"/>
      <c r="I252" s="514"/>
      <c r="J252" s="514"/>
      <c r="K252" s="514"/>
      <c r="L252" s="514"/>
      <c r="M252" s="514"/>
      <c r="N252" s="514"/>
      <c r="O252" s="514"/>
      <c r="P252" s="514"/>
      <c r="Q252" s="514"/>
      <c r="R252" s="514"/>
      <c r="S252" s="514"/>
      <c r="T252" s="514"/>
      <c r="U252" s="515">
        <v>471.55381118104475</v>
      </c>
      <c r="V252" s="515">
        <v>822.09252168390219</v>
      </c>
      <c r="W252" s="91"/>
      <c r="X252" s="382">
        <f t="shared" ref="X252:X253" si="41">V252/U252-1</f>
        <v>0.74336947807696596</v>
      </c>
      <c r="Y252" s="540"/>
      <c r="Z252" s="117"/>
    </row>
    <row r="253" spans="1:26" ht="13.5" thickBot="1" x14ac:dyDescent="0.25">
      <c r="A253" s="506"/>
      <c r="B253" s="509"/>
      <c r="C253" s="206" t="s">
        <v>303</v>
      </c>
      <c r="D253" s="433" t="s">
        <v>100</v>
      </c>
      <c r="E253" s="192"/>
      <c r="F253" s="192"/>
      <c r="G253" s="192"/>
      <c r="H253" s="192"/>
      <c r="I253" s="192"/>
      <c r="J253" s="192"/>
      <c r="K253" s="192"/>
      <c r="L253" s="192"/>
      <c r="M253" s="192"/>
      <c r="N253" s="192"/>
      <c r="O253" s="192"/>
      <c r="P253" s="192"/>
      <c r="Q253" s="192"/>
      <c r="R253" s="192"/>
      <c r="S253" s="192"/>
      <c r="T253" s="192"/>
      <c r="U253" s="193">
        <v>29.294384349261993</v>
      </c>
      <c r="V253" s="193">
        <v>61.141786671933708</v>
      </c>
      <c r="W253" s="91"/>
      <c r="X253" s="382">
        <f t="shared" si="41"/>
        <v>1.0871504225168684</v>
      </c>
      <c r="Y253" s="540"/>
      <c r="Z253" s="117"/>
    </row>
    <row r="254" spans="1:26" ht="14.25" thickTop="1" thickBot="1" x14ac:dyDescent="0.25">
      <c r="A254" s="206" t="s">
        <v>167</v>
      </c>
      <c r="B254" s="433" t="s">
        <v>100</v>
      </c>
      <c r="C254" s="510" t="s">
        <v>302</v>
      </c>
      <c r="D254" s="511" t="s">
        <v>100</v>
      </c>
      <c r="E254" s="512"/>
      <c r="F254" s="512"/>
      <c r="G254" s="512"/>
      <c r="H254" s="512"/>
      <c r="I254" s="512"/>
      <c r="J254" s="512"/>
      <c r="K254" s="512"/>
      <c r="L254" s="512"/>
      <c r="M254" s="512"/>
      <c r="N254" s="512"/>
      <c r="O254" s="512"/>
      <c r="P254" s="513">
        <v>220.3087820482011</v>
      </c>
      <c r="Q254" s="513">
        <v>206.72716071335103</v>
      </c>
      <c r="R254" s="513">
        <v>264.66294457819447</v>
      </c>
      <c r="S254" s="513">
        <v>340.78939310218107</v>
      </c>
      <c r="T254" s="513">
        <v>464.24456001672121</v>
      </c>
      <c r="U254" s="513">
        <v>756.6388864885638</v>
      </c>
      <c r="V254" s="513">
        <v>1165.4429398572822</v>
      </c>
      <c r="W254" s="91"/>
      <c r="X254" s="403">
        <f>V254/U254-1</f>
        <v>0.54028951018617422</v>
      </c>
      <c r="Y254" s="540"/>
      <c r="Z254" s="117"/>
    </row>
    <row r="255" spans="1:26" ht="13.5" thickTop="1" x14ac:dyDescent="0.2">
      <c r="A255" s="236" t="str">
        <f>$A$7</f>
        <v>Source ARCEP - 1998 to 2014 annual surveys. 2015 quarterly surveys.</v>
      </c>
      <c r="B255" s="440"/>
      <c r="C255" s="114" t="str">
        <f>$C$7</f>
        <v>Source ARCEP - Enquêtes annuelles 1998 à 2014. Enquêtes trimestrielles 2015.</v>
      </c>
      <c r="D255" s="408"/>
      <c r="H255" s="6"/>
      <c r="I255" s="6"/>
      <c r="J255" s="6"/>
      <c r="M255" s="6"/>
      <c r="W255" s="91"/>
      <c r="Y255" s="540"/>
      <c r="Z255" s="117"/>
    </row>
    <row r="256" spans="1:26" ht="12.6" customHeight="1" x14ac:dyDescent="0.2">
      <c r="B256" s="465"/>
      <c r="D256" s="434"/>
      <c r="E256" s="279"/>
      <c r="F256" s="279"/>
      <c r="G256" s="279"/>
      <c r="H256" s="279"/>
      <c r="I256" s="279"/>
      <c r="J256" s="279"/>
      <c r="K256" s="279"/>
      <c r="L256" s="279"/>
      <c r="M256" s="279"/>
      <c r="W256" s="91"/>
      <c r="Y256" s="540"/>
      <c r="Z256" s="117"/>
    </row>
    <row r="257" spans="1:26" x14ac:dyDescent="0.2">
      <c r="A257" s="333" t="s">
        <v>122</v>
      </c>
      <c r="B257" s="471"/>
      <c r="C257" s="565" t="s">
        <v>25</v>
      </c>
      <c r="D257" s="565"/>
      <c r="E257" s="7">
        <v>1998</v>
      </c>
      <c r="F257" s="7">
        <v>1999</v>
      </c>
      <c r="G257" s="7">
        <v>2000</v>
      </c>
      <c r="H257" s="7">
        <v>2001</v>
      </c>
      <c r="I257" s="7">
        <v>2002</v>
      </c>
      <c r="J257" s="7">
        <v>2003</v>
      </c>
      <c r="K257" s="7">
        <v>2004</v>
      </c>
      <c r="L257" s="7">
        <v>2005</v>
      </c>
      <c r="M257" s="7">
        <v>2006</v>
      </c>
      <c r="N257" s="7">
        <v>2007</v>
      </c>
      <c r="O257" s="7">
        <v>2008</v>
      </c>
      <c r="P257" s="7">
        <v>2009</v>
      </c>
      <c r="Q257" s="7">
        <f t="shared" ref="Q257:V257" si="42">Q$3</f>
        <v>2010</v>
      </c>
      <c r="R257" s="7">
        <f t="shared" si="42"/>
        <v>2011</v>
      </c>
      <c r="S257" s="7">
        <f t="shared" si="42"/>
        <v>2012</v>
      </c>
      <c r="T257" s="7">
        <f t="shared" si="42"/>
        <v>2013</v>
      </c>
      <c r="U257" s="7">
        <f t="shared" si="42"/>
        <v>2014</v>
      </c>
      <c r="V257" s="7" t="str">
        <f t="shared" si="42"/>
        <v>2015p</v>
      </c>
      <c r="W257" s="91"/>
      <c r="X257" s="280" t="str">
        <f>X$19</f>
        <v>Evolution annuelle</v>
      </c>
      <c r="Y257" s="540"/>
      <c r="Z257" s="117"/>
    </row>
    <row r="258" spans="1:26" x14ac:dyDescent="0.2">
      <c r="A258" s="195" t="s">
        <v>169</v>
      </c>
      <c r="B258" s="415" t="s">
        <v>249</v>
      </c>
      <c r="C258" s="115" t="s">
        <v>101</v>
      </c>
      <c r="D258" s="415" t="s">
        <v>249</v>
      </c>
      <c r="E258" s="173"/>
      <c r="F258" s="72">
        <v>41.5</v>
      </c>
      <c r="G258" s="72">
        <v>39.237297017071782</v>
      </c>
      <c r="H258" s="72">
        <v>40.188775708035877</v>
      </c>
      <c r="I258" s="72">
        <v>39.835162104966933</v>
      </c>
      <c r="J258" s="72">
        <v>39.687991666543397</v>
      </c>
      <c r="K258" s="72">
        <v>40.121453677820085</v>
      </c>
      <c r="L258" s="72">
        <v>39.845300092502775</v>
      </c>
      <c r="M258" s="72">
        <v>37.664368978060764</v>
      </c>
      <c r="N258" s="72">
        <v>36.633673968996035</v>
      </c>
      <c r="O258" s="83">
        <v>36.718612211635374</v>
      </c>
      <c r="P258" s="83">
        <v>34.989420696145274</v>
      </c>
      <c r="Q258" s="83">
        <v>34.05646763494147</v>
      </c>
      <c r="R258" s="83">
        <v>31.483330555428903</v>
      </c>
      <c r="S258" s="83">
        <v>27.347859563025072</v>
      </c>
      <c r="T258" s="83">
        <v>22.590062418792915</v>
      </c>
      <c r="U258" s="83">
        <v>20.048862777850314</v>
      </c>
      <c r="V258" s="83">
        <v>19.184923841514596</v>
      </c>
      <c r="W258" s="91"/>
      <c r="X258" s="382">
        <f>V258/U258-1</f>
        <v>-4.3091667887027674E-2</v>
      </c>
      <c r="Y258" s="540"/>
      <c r="Z258" s="117"/>
    </row>
    <row r="259" spans="1:26" x14ac:dyDescent="0.2">
      <c r="A259" s="195" t="s">
        <v>165</v>
      </c>
      <c r="B259" s="415" t="s">
        <v>98</v>
      </c>
      <c r="C259" s="115" t="s">
        <v>104</v>
      </c>
      <c r="D259" s="415" t="s">
        <v>98</v>
      </c>
      <c r="E259" s="173"/>
      <c r="F259" s="173"/>
      <c r="G259" s="497">
        <v>0.12755577431478241</v>
      </c>
      <c r="H259" s="497">
        <v>0.13284283436394723</v>
      </c>
      <c r="I259" s="497">
        <v>0.13390998552377192</v>
      </c>
      <c r="J259" s="497">
        <v>0.14424981499706621</v>
      </c>
      <c r="K259" s="497">
        <v>0.15157818231922404</v>
      </c>
      <c r="L259" s="497">
        <v>0.14895447874133658</v>
      </c>
      <c r="M259" s="497">
        <v>0.15721484949873885</v>
      </c>
      <c r="N259" s="497">
        <v>0.15444624198882409</v>
      </c>
      <c r="O259" s="497">
        <v>0.14895641180973526</v>
      </c>
      <c r="P259" s="497">
        <v>0.14088721068435972</v>
      </c>
      <c r="Q259" s="497">
        <v>0.13792117675877838</v>
      </c>
      <c r="R259" s="497">
        <v>0.13488350222057793</v>
      </c>
      <c r="S259" s="497">
        <v>0.14260355593825186</v>
      </c>
      <c r="T259" s="497">
        <v>0.14929167992771469</v>
      </c>
      <c r="U259" s="497">
        <v>0.14991830456569752</v>
      </c>
      <c r="V259" s="497">
        <v>0.14742946493812567</v>
      </c>
      <c r="W259" s="91"/>
      <c r="X259" s="382">
        <f>V259/U259-1</f>
        <v>-1.6601305856425164E-2</v>
      </c>
      <c r="Y259" s="540"/>
      <c r="Z259" s="117"/>
    </row>
    <row r="260" spans="1:26" x14ac:dyDescent="0.2">
      <c r="A260" s="195" t="s">
        <v>164</v>
      </c>
      <c r="B260" s="415" t="s">
        <v>288</v>
      </c>
      <c r="C260" s="115" t="s">
        <v>105</v>
      </c>
      <c r="D260" s="415" t="s">
        <v>99</v>
      </c>
      <c r="E260" s="242"/>
      <c r="F260" s="242"/>
      <c r="G260" s="242"/>
      <c r="H260" s="242"/>
      <c r="I260" s="242"/>
      <c r="J260" s="242"/>
      <c r="K260" s="242"/>
      <c r="L260" s="242"/>
      <c r="M260" s="18">
        <v>29.043122676189356</v>
      </c>
      <c r="N260" s="18">
        <v>36.828379711834707</v>
      </c>
      <c r="O260" s="145">
        <v>62.494225517078412</v>
      </c>
      <c r="P260" s="145">
        <v>112.13321793660147</v>
      </c>
      <c r="Q260" s="145">
        <v>183.30489871592098</v>
      </c>
      <c r="R260" s="145">
        <v>257.18051974974264</v>
      </c>
      <c r="S260" s="145">
        <v>308.91664876053022</v>
      </c>
      <c r="T260" s="145">
        <v>307.21194636140757</v>
      </c>
      <c r="U260" s="145">
        <v>296.63327097776244</v>
      </c>
      <c r="V260" s="145">
        <v>291.15866000349303</v>
      </c>
      <c r="W260" s="91"/>
      <c r="X260" s="382">
        <f>V260/U260-1</f>
        <v>-1.8455822424180535E-2</v>
      </c>
      <c r="Y260" s="540"/>
      <c r="Z260" s="117"/>
    </row>
    <row r="261" spans="1:26" x14ac:dyDescent="0.2">
      <c r="A261" s="236" t="str">
        <f>$A$7</f>
        <v>Source ARCEP - 1998 to 2014 annual surveys. 2015 quarterly surveys.</v>
      </c>
      <c r="B261" s="440"/>
      <c r="C261" s="171" t="str">
        <f>$C$7</f>
        <v>Source ARCEP - Enquêtes annuelles 1998 à 2014. Enquêtes trimestrielles 2015.</v>
      </c>
      <c r="D261" s="408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91"/>
      <c r="X261" s="402"/>
      <c r="Y261" s="540"/>
      <c r="Z261" s="117"/>
    </row>
    <row r="262" spans="1:26" x14ac:dyDescent="0.2">
      <c r="B262" s="440"/>
      <c r="C262" s="216"/>
      <c r="D262" s="408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91"/>
      <c r="X262" s="402"/>
      <c r="Y262" s="540"/>
      <c r="Z262" s="117"/>
    </row>
    <row r="263" spans="1:26" x14ac:dyDescent="0.2">
      <c r="A263" s="333" t="s">
        <v>123</v>
      </c>
      <c r="B263" s="471"/>
      <c r="C263" s="565" t="s">
        <v>14</v>
      </c>
      <c r="D263" s="565"/>
      <c r="E263" s="7">
        <v>1998</v>
      </c>
      <c r="F263" s="7">
        <v>1999</v>
      </c>
      <c r="G263" s="7">
        <v>2000</v>
      </c>
      <c r="H263" s="7">
        <v>2001</v>
      </c>
      <c r="I263" s="7">
        <v>2002</v>
      </c>
      <c r="J263" s="7">
        <v>2003</v>
      </c>
      <c r="K263" s="7">
        <v>2004</v>
      </c>
      <c r="L263" s="7">
        <v>2005</v>
      </c>
      <c r="M263" s="7">
        <v>2006</v>
      </c>
      <c r="N263" s="7">
        <v>2007</v>
      </c>
      <c r="O263" s="7">
        <v>2008</v>
      </c>
      <c r="P263" s="7">
        <v>2009</v>
      </c>
      <c r="Q263" s="7">
        <f t="shared" ref="Q263:V263" si="43">Q$3</f>
        <v>2010</v>
      </c>
      <c r="R263" s="7">
        <f t="shared" si="43"/>
        <v>2011</v>
      </c>
      <c r="S263" s="7">
        <f t="shared" si="43"/>
        <v>2012</v>
      </c>
      <c r="T263" s="7">
        <f t="shared" si="43"/>
        <v>2013</v>
      </c>
      <c r="U263" s="7">
        <f t="shared" si="43"/>
        <v>2014</v>
      </c>
      <c r="V263" s="7" t="str">
        <f t="shared" si="43"/>
        <v>2015p</v>
      </c>
      <c r="W263" s="91"/>
      <c r="X263" s="280" t="str">
        <f>X$19</f>
        <v>Evolution annuelle</v>
      </c>
      <c r="Y263" s="540"/>
      <c r="Z263" s="117"/>
    </row>
    <row r="264" spans="1:26" x14ac:dyDescent="0.2">
      <c r="A264" s="195" t="s">
        <v>206</v>
      </c>
      <c r="B264" s="415" t="s">
        <v>249</v>
      </c>
      <c r="C264" s="115" t="s">
        <v>101</v>
      </c>
      <c r="D264" s="415" t="s">
        <v>249</v>
      </c>
      <c r="E264" s="173"/>
      <c r="F264" s="72">
        <v>6.5</v>
      </c>
      <c r="G264" s="72">
        <v>7.1925951981543976</v>
      </c>
      <c r="H264" s="72">
        <v>8.5867350163952896</v>
      </c>
      <c r="I264" s="72">
        <v>10.115315438205821</v>
      </c>
      <c r="J264" s="72">
        <v>11.034782581196191</v>
      </c>
      <c r="K264" s="72">
        <v>11.428719282296244</v>
      </c>
      <c r="L264" s="72">
        <v>11.272205077976942</v>
      </c>
      <c r="M264" s="72">
        <v>10.69125458220447</v>
      </c>
      <c r="N264" s="72">
        <v>10.334238608787032</v>
      </c>
      <c r="O264" s="83">
        <v>10.089861016244379</v>
      </c>
      <c r="P264" s="83">
        <v>9.644154262466996</v>
      </c>
      <c r="Q264" s="83">
        <v>9.119017920912837</v>
      </c>
      <c r="R264" s="83">
        <v>8.6864701114009577</v>
      </c>
      <c r="S264" s="83">
        <v>7.5096491708468074</v>
      </c>
      <c r="T264" s="83">
        <v>6.7032808576362752</v>
      </c>
      <c r="U264" s="83">
        <v>6.7397560155334615</v>
      </c>
      <c r="V264" s="83">
        <v>6.4690274138345467</v>
      </c>
      <c r="W264" s="91"/>
      <c r="X264" s="382">
        <f>V264/U264-1</f>
        <v>-4.016890241648996E-2</v>
      </c>
      <c r="Y264" s="540"/>
      <c r="Z264" s="117"/>
    </row>
    <row r="265" spans="1:26" ht="13.5" thickBot="1" x14ac:dyDescent="0.25">
      <c r="A265" s="195" t="s">
        <v>165</v>
      </c>
      <c r="B265" s="415" t="s">
        <v>98</v>
      </c>
      <c r="C265" s="115" t="s">
        <v>104</v>
      </c>
      <c r="D265" s="415" t="s">
        <v>98</v>
      </c>
      <c r="E265" s="173"/>
      <c r="F265" s="173"/>
      <c r="G265" s="501">
        <v>1.9595725287971138E-2</v>
      </c>
      <c r="H265" s="501">
        <v>1.6821843393785358E-2</v>
      </c>
      <c r="I265" s="501">
        <v>1.7122353937186797E-2</v>
      </c>
      <c r="J265" s="501">
        <v>2.0578157389223389E-2</v>
      </c>
      <c r="K265" s="501">
        <v>2.0877463961633525E-2</v>
      </c>
      <c r="L265" s="501">
        <v>2.3806301783086934E-2</v>
      </c>
      <c r="M265" s="501">
        <v>2.2627187204863838E-2</v>
      </c>
      <c r="N265" s="501">
        <v>2.367590367688106E-2</v>
      </c>
      <c r="O265" s="501">
        <v>2.4855876057780876E-2</v>
      </c>
      <c r="P265" s="501">
        <v>2.260418022264421E-2</v>
      </c>
      <c r="Q265" s="551">
        <v>2.1118908454886551E-2</v>
      </c>
      <c r="R265" s="551">
        <v>2.2523496090438948E-2</v>
      </c>
      <c r="S265" s="551">
        <v>2.6071354013812841E-2</v>
      </c>
      <c r="T265" s="551">
        <v>3.5447270473946489E-2</v>
      </c>
      <c r="U265" s="551">
        <v>4.2119515998179147E-2</v>
      </c>
      <c r="V265" s="551">
        <v>4.7390002073989801E-2</v>
      </c>
      <c r="W265" s="91"/>
      <c r="X265" s="382">
        <f>V265/U265-1</f>
        <v>0.12513168660434038</v>
      </c>
      <c r="Y265" s="540"/>
      <c r="Z265" s="117"/>
    </row>
    <row r="266" spans="1:26" x14ac:dyDescent="0.2">
      <c r="A266" s="195" t="s">
        <v>164</v>
      </c>
      <c r="B266" s="415" t="s">
        <v>288</v>
      </c>
      <c r="C266" s="115" t="s">
        <v>78</v>
      </c>
      <c r="D266" s="415" t="s">
        <v>99</v>
      </c>
      <c r="E266" s="242"/>
      <c r="F266" s="242"/>
      <c r="G266" s="242"/>
      <c r="H266" s="242"/>
      <c r="I266" s="242"/>
      <c r="J266" s="242"/>
      <c r="K266" s="242"/>
      <c r="L266" s="242"/>
      <c r="M266" s="18">
        <v>18.13771987054837</v>
      </c>
      <c r="N266" s="18">
        <v>18.013399689077858</v>
      </c>
      <c r="O266" s="145">
        <v>32.541577374242159</v>
      </c>
      <c r="P266" s="145">
        <v>50.691161489390424</v>
      </c>
      <c r="Q266" s="145">
        <v>63.199037730599549</v>
      </c>
      <c r="R266" s="145">
        <v>72.622591352219544</v>
      </c>
      <c r="S266" s="145">
        <v>70.149282834962094</v>
      </c>
      <c r="T266" s="145">
        <v>57.33068681826979</v>
      </c>
      <c r="U266" s="145">
        <v>55.714382288067192</v>
      </c>
      <c r="V266" s="145">
        <v>56.373929622162763</v>
      </c>
      <c r="W266" s="91"/>
      <c r="X266" s="382">
        <f>V266/U266-1</f>
        <v>1.1838008553795465E-2</v>
      </c>
      <c r="Y266" s="540"/>
      <c r="Z266" s="117"/>
    </row>
    <row r="267" spans="1:26" ht="12.6" customHeight="1" x14ac:dyDescent="0.2">
      <c r="A267" s="236" t="str">
        <f>$A$7</f>
        <v>Source ARCEP - 1998 to 2014 annual surveys. 2015 quarterly surveys.</v>
      </c>
      <c r="B267" s="440"/>
      <c r="C267" s="114" t="str">
        <f>$C$7</f>
        <v>Source ARCEP - Enquêtes annuelles 1998 à 2014. Enquêtes trimestrielles 2015.</v>
      </c>
      <c r="D267" s="408"/>
      <c r="K267" s="73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91"/>
      <c r="Z267" s="117"/>
    </row>
    <row r="268" spans="1:26" ht="12.6" customHeight="1" x14ac:dyDescent="0.2">
      <c r="A268" s="236"/>
      <c r="B268" s="440"/>
      <c r="C268" s="236"/>
      <c r="D268" s="408"/>
      <c r="K268" s="73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91"/>
      <c r="Z268" s="117"/>
    </row>
    <row r="269" spans="1:26" ht="12.6" customHeight="1" x14ac:dyDescent="0.2">
      <c r="A269" s="236"/>
      <c r="B269" s="440"/>
      <c r="C269" s="236"/>
      <c r="D269" s="408"/>
      <c r="K269" s="73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91"/>
      <c r="Z269" s="117"/>
    </row>
    <row r="270" spans="1:26" x14ac:dyDescent="0.2">
      <c r="A270" s="298" t="s">
        <v>162</v>
      </c>
      <c r="B270" s="466"/>
      <c r="C270" s="351" t="s">
        <v>1</v>
      </c>
      <c r="W270" s="91"/>
      <c r="Z270" s="117"/>
    </row>
    <row r="271" spans="1:26" x14ac:dyDescent="0.2">
      <c r="B271" s="441"/>
      <c r="C271" s="555"/>
      <c r="D271" s="555"/>
      <c r="E271" s="7">
        <v>1998</v>
      </c>
      <c r="F271" s="7">
        <v>1999</v>
      </c>
      <c r="G271" s="7">
        <v>2000</v>
      </c>
      <c r="H271" s="7">
        <v>2001</v>
      </c>
      <c r="I271" s="7">
        <v>2002</v>
      </c>
      <c r="J271" s="7">
        <v>2003</v>
      </c>
      <c r="K271" s="7">
        <v>2004</v>
      </c>
      <c r="L271" s="7">
        <v>2005</v>
      </c>
      <c r="M271" s="7">
        <v>2006</v>
      </c>
      <c r="N271" s="7">
        <v>2007</v>
      </c>
      <c r="O271" s="7">
        <v>2008</v>
      </c>
      <c r="P271" s="7">
        <v>2009</v>
      </c>
      <c r="Q271" s="7">
        <f t="shared" ref="Q271:V271" si="44">Q$3</f>
        <v>2010</v>
      </c>
      <c r="R271" s="7">
        <f t="shared" si="44"/>
        <v>2011</v>
      </c>
      <c r="S271" s="7">
        <f t="shared" si="44"/>
        <v>2012</v>
      </c>
      <c r="T271" s="7">
        <f t="shared" si="44"/>
        <v>2013</v>
      </c>
      <c r="U271" s="7">
        <f t="shared" si="44"/>
        <v>2014</v>
      </c>
      <c r="V271" s="7" t="str">
        <f t="shared" si="44"/>
        <v>2015p</v>
      </c>
      <c r="W271" s="91"/>
      <c r="X271" s="280" t="str">
        <f>X$19</f>
        <v>Evolution annuelle</v>
      </c>
      <c r="Y271" s="540"/>
      <c r="Z271" s="117"/>
    </row>
    <row r="272" spans="1:26" x14ac:dyDescent="0.2">
      <c r="A272" s="195" t="s">
        <v>184</v>
      </c>
      <c r="B272" s="415" t="s">
        <v>249</v>
      </c>
      <c r="C272" s="115" t="s">
        <v>73</v>
      </c>
      <c r="D272" s="415" t="s">
        <v>249</v>
      </c>
      <c r="E272" s="174">
        <v>34</v>
      </c>
      <c r="F272" s="72">
        <v>34.681533479097617</v>
      </c>
      <c r="G272" s="174">
        <v>33.830992809376248</v>
      </c>
      <c r="H272" s="174">
        <v>33.415728938538173</v>
      </c>
      <c r="I272" s="72">
        <v>32.712426696563774</v>
      </c>
      <c r="J272" s="72">
        <v>31.682121525013681</v>
      </c>
      <c r="K272" s="72">
        <v>29.834369194827513</v>
      </c>
      <c r="L272" s="72">
        <v>28.770095900855939</v>
      </c>
      <c r="M272" s="72">
        <v>27.378165677510083</v>
      </c>
      <c r="N272" s="72">
        <v>26.94528085853938</v>
      </c>
      <c r="O272" s="72">
        <v>27.309215484193391</v>
      </c>
      <c r="P272" s="72">
        <v>25.993831360948235</v>
      </c>
      <c r="Q272" s="72">
        <v>25.856493533455573</v>
      </c>
      <c r="R272" s="72">
        <v>24.677591059530201</v>
      </c>
      <c r="S272" s="72">
        <v>23.616067113029739</v>
      </c>
      <c r="T272" s="72">
        <v>23.301240044161688</v>
      </c>
      <c r="U272" s="72">
        <v>23.255485839584939</v>
      </c>
      <c r="V272" s="72">
        <v>23.092596247325876</v>
      </c>
      <c r="W272" s="91"/>
      <c r="X272" s="382">
        <f>V272/U272-1</f>
        <v>-7.0043512908165573E-3</v>
      </c>
      <c r="Y272" s="540"/>
      <c r="Z272" s="117"/>
    </row>
    <row r="273" spans="1:26" x14ac:dyDescent="0.2">
      <c r="A273" s="195" t="s">
        <v>174</v>
      </c>
      <c r="B273" s="415" t="s">
        <v>249</v>
      </c>
      <c r="C273" s="115" t="s">
        <v>74</v>
      </c>
      <c r="D273" s="415" t="s">
        <v>249</v>
      </c>
      <c r="E273" s="18"/>
      <c r="F273" s="18"/>
      <c r="G273" s="72">
        <v>12.8</v>
      </c>
      <c r="H273" s="72">
        <v>11.602106656364471</v>
      </c>
      <c r="I273" s="72">
        <v>11.484144109782806</v>
      </c>
      <c r="J273" s="72">
        <v>10.965189399285839</v>
      </c>
      <c r="K273" s="72">
        <v>9.3859945703996974</v>
      </c>
      <c r="L273" s="72">
        <v>8.5536323534929934</v>
      </c>
      <c r="M273" s="72">
        <v>7.8884283487005966</v>
      </c>
      <c r="N273" s="72">
        <v>7.6018044159845672</v>
      </c>
      <c r="O273" s="72">
        <v>7.8969576277525642</v>
      </c>
      <c r="P273" s="72">
        <v>5.9824072597798947</v>
      </c>
      <c r="Q273" s="72">
        <v>5.7945034045456794</v>
      </c>
      <c r="R273" s="72">
        <v>5.4125213213798284</v>
      </c>
      <c r="S273" s="72">
        <v>5.1741969435528858</v>
      </c>
      <c r="T273" s="72">
        <v>4.8441673933405651</v>
      </c>
      <c r="U273" s="72">
        <v>4.7359891955873179</v>
      </c>
      <c r="V273" s="72">
        <v>3.81282288094329</v>
      </c>
      <c r="W273" s="91"/>
      <c r="X273" s="382">
        <f>V273/U273-1</f>
        <v>-0.19492576450642529</v>
      </c>
      <c r="Y273" s="540"/>
      <c r="Z273" s="117"/>
    </row>
    <row r="274" spans="1:26" ht="24" x14ac:dyDescent="0.2">
      <c r="A274" s="56" t="s">
        <v>211</v>
      </c>
      <c r="B274" s="415" t="s">
        <v>249</v>
      </c>
      <c r="C274" s="115" t="s">
        <v>75</v>
      </c>
      <c r="D274" s="415" t="s">
        <v>249</v>
      </c>
      <c r="E274" s="167"/>
      <c r="F274" s="167"/>
      <c r="G274" s="167"/>
      <c r="H274" s="167"/>
      <c r="I274" s="174">
        <v>48.189042542721957</v>
      </c>
      <c r="J274" s="174">
        <v>41.905075646002963</v>
      </c>
      <c r="K274" s="174">
        <v>28.707453155190404</v>
      </c>
      <c r="L274" s="174">
        <v>26.301700357710047</v>
      </c>
      <c r="M274" s="72">
        <v>27.097738605112482</v>
      </c>
      <c r="N274" s="72">
        <v>30.454772394570728</v>
      </c>
      <c r="O274" s="72">
        <v>31.499413063012597</v>
      </c>
      <c r="P274" s="72">
        <v>33.951012682528649</v>
      </c>
      <c r="Q274" s="72">
        <v>34.316538793296289</v>
      </c>
      <c r="R274" s="72">
        <v>34.13342463944965</v>
      </c>
      <c r="S274" s="72">
        <v>34.112582162901056</v>
      </c>
      <c r="T274" s="72">
        <v>33.766821219563425</v>
      </c>
      <c r="U274" s="72">
        <v>33.158457656346776</v>
      </c>
      <c r="V274" s="72">
        <v>32.423084517638877</v>
      </c>
      <c r="W274" s="91"/>
      <c r="X274" s="382">
        <f>V274/U274-1</f>
        <v>-2.2177543549500522E-2</v>
      </c>
      <c r="Y274" s="540"/>
      <c r="Z274" s="117"/>
    </row>
    <row r="275" spans="1:26" x14ac:dyDescent="0.2">
      <c r="A275" s="236" t="str">
        <f>$A$7</f>
        <v>Source ARCEP - 1998 to 2014 annual surveys. 2015 quarterly surveys.</v>
      </c>
      <c r="B275" s="440"/>
      <c r="C275" s="114" t="str">
        <f>$C$7</f>
        <v>Source ARCEP - Enquêtes annuelles 1998 à 2014. Enquêtes trimestrielles 2015.</v>
      </c>
      <c r="D275" s="408"/>
      <c r="H275" s="6"/>
      <c r="I275" s="6"/>
      <c r="J275" s="6"/>
      <c r="M275" s="6"/>
      <c r="W275" s="91"/>
      <c r="Y275" s="540"/>
      <c r="Z275" s="117"/>
    </row>
    <row r="276" spans="1:26" x14ac:dyDescent="0.2">
      <c r="W276" s="91"/>
    </row>
    <row r="277" spans="1:26" x14ac:dyDescent="0.2">
      <c r="B277" s="441"/>
      <c r="C277" s="555"/>
      <c r="D277" s="555"/>
      <c r="E277" s="7">
        <v>1998</v>
      </c>
      <c r="F277" s="7">
        <v>1999</v>
      </c>
      <c r="G277" s="7">
        <v>2000</v>
      </c>
      <c r="H277" s="7">
        <v>2001</v>
      </c>
      <c r="I277" s="7">
        <v>2002</v>
      </c>
      <c r="J277" s="7">
        <v>2003</v>
      </c>
      <c r="K277" s="7">
        <v>2004</v>
      </c>
      <c r="L277" s="7">
        <v>2005</v>
      </c>
      <c r="M277" s="7">
        <v>2006</v>
      </c>
      <c r="N277" s="7">
        <v>2007</v>
      </c>
      <c r="O277" s="7">
        <v>2008</v>
      </c>
      <c r="P277" s="7">
        <v>2009</v>
      </c>
      <c r="Q277" s="7">
        <f t="shared" ref="Q277:V277" si="45">Q$3</f>
        <v>2010</v>
      </c>
      <c r="R277" s="7">
        <f t="shared" si="45"/>
        <v>2011</v>
      </c>
      <c r="S277" s="7">
        <f t="shared" si="45"/>
        <v>2012</v>
      </c>
      <c r="T277" s="7">
        <f t="shared" si="45"/>
        <v>2013</v>
      </c>
      <c r="U277" s="7">
        <f t="shared" si="45"/>
        <v>2014</v>
      </c>
      <c r="V277" s="7" t="str">
        <f t="shared" si="45"/>
        <v>2015p</v>
      </c>
      <c r="W277" s="91"/>
      <c r="X277" s="280" t="str">
        <f>X$19</f>
        <v>Evolution annuelle</v>
      </c>
      <c r="Y277" s="540"/>
      <c r="Z277" s="117"/>
    </row>
    <row r="278" spans="1:26" x14ac:dyDescent="0.2">
      <c r="A278" s="195" t="s">
        <v>175</v>
      </c>
      <c r="B278" s="435" t="s">
        <v>98</v>
      </c>
      <c r="C278" s="115" t="s">
        <v>76</v>
      </c>
      <c r="D278" s="435" t="s">
        <v>98</v>
      </c>
      <c r="E278" s="496">
        <v>0.2038888888888889</v>
      </c>
      <c r="F278" s="496">
        <v>0.20296021667252295</v>
      </c>
      <c r="G278" s="497">
        <v>0.19933265820093135</v>
      </c>
      <c r="H278" s="497">
        <v>0.19480909942989444</v>
      </c>
      <c r="I278" s="497">
        <v>0.18572850835175056</v>
      </c>
      <c r="J278" s="497">
        <v>0.18001185552892476</v>
      </c>
      <c r="K278" s="497">
        <v>0.17247682188605032</v>
      </c>
      <c r="L278" s="497">
        <v>0.16436083270618804</v>
      </c>
      <c r="M278" s="497">
        <v>0.15071305730615889</v>
      </c>
      <c r="N278" s="497">
        <v>0.13537923227304544</v>
      </c>
      <c r="O278" s="497">
        <v>0.12715176748624654</v>
      </c>
      <c r="P278" s="497">
        <v>0.12189208948554082</v>
      </c>
      <c r="Q278" s="497">
        <v>0.11793416438177934</v>
      </c>
      <c r="R278" s="497">
        <v>0.10764366659310971</v>
      </c>
      <c r="S278" s="497">
        <v>0.10435236834937528</v>
      </c>
      <c r="T278" s="497">
        <v>0.10243437103098273</v>
      </c>
      <c r="U278" s="497">
        <v>0.10069803203180526</v>
      </c>
      <c r="V278" s="497">
        <v>9.8420176673098422E-2</v>
      </c>
      <c r="W278" s="91"/>
      <c r="X278" s="382">
        <f>V278/U278-1</f>
        <v>-2.2620654175122157E-2</v>
      </c>
      <c r="Y278" s="540"/>
      <c r="Z278" s="117"/>
    </row>
    <row r="279" spans="1:26" x14ac:dyDescent="0.2">
      <c r="A279" s="195" t="s">
        <v>185</v>
      </c>
      <c r="B279" s="435" t="s">
        <v>98</v>
      </c>
      <c r="C279" s="115" t="s">
        <v>77</v>
      </c>
      <c r="D279" s="435" t="s">
        <v>98</v>
      </c>
      <c r="E279" s="498"/>
      <c r="F279" s="498"/>
      <c r="G279" s="498"/>
      <c r="H279" s="498"/>
      <c r="I279" s="498"/>
      <c r="J279" s="498"/>
      <c r="K279" s="498"/>
      <c r="L279" s="497">
        <v>0.22596885233096484</v>
      </c>
      <c r="M279" s="497">
        <v>0.21508104981039275</v>
      </c>
      <c r="N279" s="497">
        <v>0.21917196674526371</v>
      </c>
      <c r="O279" s="497">
        <v>0.21646729238107887</v>
      </c>
      <c r="P279" s="497">
        <v>0.20691449190107036</v>
      </c>
      <c r="Q279" s="497">
        <v>0.20896439906964212</v>
      </c>
      <c r="R279" s="497">
        <v>0.21089499025305694</v>
      </c>
      <c r="S279" s="497">
        <v>0.21464119046957775</v>
      </c>
      <c r="T279" s="497">
        <v>0.1863399014715155</v>
      </c>
      <c r="U279" s="497">
        <v>0.15671677988469643</v>
      </c>
      <c r="V279" s="497">
        <v>0.13933403848323392</v>
      </c>
      <c r="W279" s="91"/>
      <c r="X279" s="382">
        <f>V279/U279-1</f>
        <v>-0.11091818894091476</v>
      </c>
      <c r="Y279" s="540"/>
      <c r="Z279" s="117"/>
    </row>
    <row r="280" spans="1:26" x14ac:dyDescent="0.2">
      <c r="A280" s="236" t="str">
        <f>$A$7</f>
        <v>Source ARCEP - 1998 to 2014 annual surveys. 2015 quarterly surveys.</v>
      </c>
      <c r="B280" s="440"/>
      <c r="C280" s="114" t="str">
        <f>$C$7</f>
        <v>Source ARCEP - Enquêtes annuelles 1998 à 2014. Enquêtes trimestrielles 2015.</v>
      </c>
      <c r="D280" s="408"/>
      <c r="H280" s="6"/>
      <c r="I280" s="6"/>
      <c r="J280" s="6"/>
      <c r="M280" s="6"/>
      <c r="Y280" s="540"/>
      <c r="Z280" s="117"/>
    </row>
    <row r="282" spans="1:26" ht="13.5" thickBot="1" x14ac:dyDescent="0.25"/>
    <row r="283" spans="1:26" ht="16.5" thickBot="1" x14ac:dyDescent="0.25">
      <c r="A283" s="244" t="s">
        <v>180</v>
      </c>
      <c r="B283" s="467"/>
      <c r="C283" s="493" t="s">
        <v>118</v>
      </c>
      <c r="D283" s="436"/>
      <c r="E283" s="245"/>
      <c r="F283" s="245"/>
      <c r="G283" s="245"/>
      <c r="H283" s="245"/>
      <c r="I283" s="245"/>
      <c r="J283" s="245"/>
      <c r="K283" s="246"/>
      <c r="L283" s="246"/>
      <c r="M283" s="245"/>
      <c r="N283" s="246"/>
      <c r="O283" s="246"/>
      <c r="P283" s="246"/>
      <c r="Q283" s="246"/>
      <c r="R283" s="246"/>
      <c r="S283" s="246"/>
      <c r="T283" s="246"/>
      <c r="U283" s="246"/>
      <c r="V283" s="247"/>
    </row>
    <row r="285" spans="1:26" x14ac:dyDescent="0.2">
      <c r="A285" s="258" t="s">
        <v>163</v>
      </c>
      <c r="B285" s="455"/>
      <c r="C285" s="237" t="s">
        <v>24</v>
      </c>
    </row>
    <row r="286" spans="1:26" x14ac:dyDescent="0.2">
      <c r="B286" s="442"/>
      <c r="D286" s="409"/>
      <c r="E286" s="7">
        <v>1998</v>
      </c>
      <c r="F286" s="7">
        <v>1999</v>
      </c>
      <c r="G286" s="7">
        <v>2000</v>
      </c>
      <c r="H286" s="7">
        <v>2001</v>
      </c>
      <c r="I286" s="7">
        <v>2002</v>
      </c>
      <c r="J286" s="7">
        <v>2003</v>
      </c>
      <c r="K286" s="7">
        <v>2004</v>
      </c>
      <c r="L286" s="7">
        <v>2005</v>
      </c>
      <c r="M286" s="7">
        <v>2006</v>
      </c>
      <c r="N286" s="7">
        <v>2007</v>
      </c>
      <c r="O286" s="7">
        <v>2008</v>
      </c>
      <c r="P286" s="7">
        <v>2009</v>
      </c>
      <c r="Q286" s="7">
        <f>Q$3</f>
        <v>2010</v>
      </c>
      <c r="R286" s="7">
        <f>R$3</f>
        <v>2011</v>
      </c>
      <c r="S286" s="7">
        <f>S$3</f>
        <v>2012</v>
      </c>
      <c r="T286" s="7">
        <f>T$3</f>
        <v>2013</v>
      </c>
      <c r="U286" s="7">
        <v>2014</v>
      </c>
      <c r="V286" s="7" t="s">
        <v>291</v>
      </c>
      <c r="X286" s="280" t="str">
        <f>X$19</f>
        <v>Evolution annuelle</v>
      </c>
    </row>
    <row r="287" spans="1:26" x14ac:dyDescent="0.2">
      <c r="A287" s="357" t="s">
        <v>202</v>
      </c>
      <c r="B287" s="474" t="s">
        <v>255</v>
      </c>
      <c r="C287" s="235" t="s">
        <v>119</v>
      </c>
      <c r="D287" s="474" t="s">
        <v>256</v>
      </c>
      <c r="E287" s="167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  <c r="P287" s="167"/>
      <c r="Q287" s="358">
        <v>6.8488429999920006</v>
      </c>
      <c r="R287" s="358">
        <v>7.3943709200000001</v>
      </c>
      <c r="S287" s="358">
        <v>7.6384800000000004</v>
      </c>
      <c r="T287" s="358">
        <v>7.7515810000000016</v>
      </c>
      <c r="U287" s="358">
        <v>7.923409999999997</v>
      </c>
      <c r="V287" s="489" t="s">
        <v>292</v>
      </c>
      <c r="X287" s="376" t="s">
        <v>47</v>
      </c>
    </row>
    <row r="288" spans="1:26" x14ac:dyDescent="0.2">
      <c r="A288" s="236" t="str">
        <f>$A$7</f>
        <v>Source ARCEP - 1998 to 2014 annual surveys. 2015 quarterly surveys.</v>
      </c>
      <c r="B288" s="442"/>
      <c r="C288" s="236" t="str">
        <f>$C$7</f>
        <v>Source ARCEP - Enquêtes annuelles 1998 à 2014. Enquêtes trimestrielles 2015.</v>
      </c>
      <c r="D288" s="409"/>
      <c r="E288" s="111"/>
      <c r="K288" s="5"/>
      <c r="M288" s="6"/>
      <c r="N288" s="5"/>
    </row>
    <row r="289" spans="1:24" x14ac:dyDescent="0.2">
      <c r="B289" s="442"/>
      <c r="D289" s="409"/>
      <c r="E289" s="111"/>
      <c r="K289" s="5"/>
      <c r="M289" s="6"/>
      <c r="N289" s="5"/>
    </row>
    <row r="290" spans="1:24" x14ac:dyDescent="0.2">
      <c r="B290" s="442"/>
      <c r="D290" s="409"/>
      <c r="E290" s="7">
        <v>1998</v>
      </c>
      <c r="F290" s="7">
        <v>1999</v>
      </c>
      <c r="G290" s="7">
        <v>2000</v>
      </c>
      <c r="H290" s="7">
        <v>2001</v>
      </c>
      <c r="I290" s="7">
        <v>2002</v>
      </c>
      <c r="J290" s="7">
        <v>2003</v>
      </c>
      <c r="K290" s="7">
        <v>2004</v>
      </c>
      <c r="L290" s="7">
        <v>2005</v>
      </c>
      <c r="M290" s="7">
        <v>2006</v>
      </c>
      <c r="N290" s="7">
        <v>2007</v>
      </c>
      <c r="O290" s="7">
        <v>2008</v>
      </c>
      <c r="P290" s="7">
        <v>2009</v>
      </c>
      <c r="Q290" s="7">
        <f>Q$3</f>
        <v>2010</v>
      </c>
      <c r="R290" s="7">
        <f>R$3</f>
        <v>2011</v>
      </c>
      <c r="S290" s="7">
        <f>S$3</f>
        <v>2012</v>
      </c>
      <c r="T290" s="7">
        <f>T$3</f>
        <v>2013</v>
      </c>
      <c r="U290" s="7">
        <v>2014</v>
      </c>
      <c r="V290" s="7" t="s">
        <v>291</v>
      </c>
      <c r="X290" s="280" t="str">
        <f>X$19</f>
        <v>Evolution annuelle</v>
      </c>
    </row>
    <row r="291" spans="1:24" ht="13.15" customHeight="1" x14ac:dyDescent="0.2">
      <c r="A291" s="213" t="s">
        <v>286</v>
      </c>
      <c r="B291" s="424" t="s">
        <v>258</v>
      </c>
      <c r="C291" s="213" t="s">
        <v>19</v>
      </c>
      <c r="D291" s="424" t="s">
        <v>257</v>
      </c>
      <c r="E291" s="167"/>
      <c r="F291" s="167"/>
      <c r="G291" s="167"/>
      <c r="H291" s="167"/>
      <c r="I291" s="167"/>
      <c r="J291" s="167"/>
      <c r="K291" s="167"/>
      <c r="L291" s="167"/>
      <c r="M291" s="167"/>
      <c r="N291" s="167"/>
      <c r="O291" s="167"/>
      <c r="P291" s="167"/>
      <c r="Q291" s="295">
        <v>19638.101515227001</v>
      </c>
      <c r="R291" s="295">
        <v>20487.943479314799</v>
      </c>
      <c r="S291" s="295">
        <v>20183.765893281299</v>
      </c>
      <c r="T291" s="295">
        <v>17711.678526919997</v>
      </c>
      <c r="U291" s="295">
        <v>17539.157648597298</v>
      </c>
      <c r="V291" s="490" t="s">
        <v>292</v>
      </c>
      <c r="X291" s="382"/>
    </row>
    <row r="292" spans="1:24" x14ac:dyDescent="0.2">
      <c r="A292" s="71" t="s">
        <v>198</v>
      </c>
      <c r="B292" s="415" t="s">
        <v>255</v>
      </c>
      <c r="C292" s="71" t="s">
        <v>92</v>
      </c>
      <c r="D292" s="415" t="s">
        <v>256</v>
      </c>
      <c r="E292" s="167"/>
      <c r="F292" s="167"/>
      <c r="G292" s="167"/>
      <c r="H292" s="167"/>
      <c r="I292" s="167"/>
      <c r="J292" s="167"/>
      <c r="K292" s="167"/>
      <c r="L292" s="167"/>
      <c r="M292" s="167"/>
      <c r="N292" s="167"/>
      <c r="O292" s="167"/>
      <c r="P292" s="167"/>
      <c r="Q292" s="295">
        <v>2046.9933815223503</v>
      </c>
      <c r="R292" s="295">
        <v>3005.3770200947401</v>
      </c>
      <c r="S292" s="295">
        <v>3803.01892988896</v>
      </c>
      <c r="T292" s="295">
        <v>4314.2775970489902</v>
      </c>
      <c r="U292" s="295">
        <v>5265.9055656596402</v>
      </c>
      <c r="V292" s="490" t="s">
        <v>292</v>
      </c>
      <c r="X292" s="382"/>
    </row>
    <row r="293" spans="1:24" ht="12.6" customHeight="1" x14ac:dyDescent="0.2">
      <c r="A293" s="71" t="s">
        <v>181</v>
      </c>
      <c r="B293" s="424" t="s">
        <v>250</v>
      </c>
      <c r="C293" s="71" t="s">
        <v>69</v>
      </c>
      <c r="D293" s="424" t="s">
        <v>259</v>
      </c>
      <c r="E293" s="167"/>
      <c r="F293" s="167"/>
      <c r="G293" s="167"/>
      <c r="H293" s="167"/>
      <c r="I293" s="167"/>
      <c r="J293" s="167"/>
      <c r="K293" s="167"/>
      <c r="L293" s="167"/>
      <c r="M293" s="167"/>
      <c r="N293" s="167"/>
      <c r="O293" s="167"/>
      <c r="P293" s="167"/>
      <c r="Q293" s="295">
        <v>3311.7965794021484</v>
      </c>
      <c r="R293" s="295">
        <v>5939.320577882344</v>
      </c>
      <c r="S293" s="295">
        <v>9841.0963861535165</v>
      </c>
      <c r="T293" s="295">
        <v>14181.694242660742</v>
      </c>
      <c r="U293" s="295">
        <v>28895.221107780177</v>
      </c>
      <c r="V293" s="490" t="s">
        <v>292</v>
      </c>
      <c r="X293" s="382"/>
    </row>
    <row r="294" spans="1:24" x14ac:dyDescent="0.2">
      <c r="A294" s="236" t="str">
        <f>$A$7</f>
        <v>Source ARCEP - 1998 to 2014 annual surveys. 2015 quarterly surveys.</v>
      </c>
      <c r="B294" s="442"/>
      <c r="C294" s="236" t="str">
        <f>$C$7</f>
        <v>Source ARCEP - Enquêtes annuelles 1998 à 2014. Enquêtes trimestrielles 2015.</v>
      </c>
      <c r="D294" s="409"/>
      <c r="E294" s="111"/>
      <c r="K294" s="5"/>
      <c r="M294" s="6"/>
      <c r="N294" s="5"/>
    </row>
    <row r="295" spans="1:24" x14ac:dyDescent="0.2">
      <c r="B295" s="442"/>
      <c r="D295" s="409"/>
      <c r="E295" s="111"/>
      <c r="K295" s="5"/>
      <c r="M295" s="6"/>
      <c r="N295" s="5"/>
    </row>
    <row r="296" spans="1:24" x14ac:dyDescent="0.2">
      <c r="B296" s="442"/>
      <c r="D296" s="409"/>
      <c r="E296" s="7">
        <v>1998</v>
      </c>
      <c r="F296" s="7">
        <v>1999</v>
      </c>
      <c r="G296" s="7">
        <v>2000</v>
      </c>
      <c r="H296" s="7">
        <v>2001</v>
      </c>
      <c r="I296" s="7">
        <v>2002</v>
      </c>
      <c r="J296" s="7">
        <v>2003</v>
      </c>
      <c r="K296" s="7">
        <v>2004</v>
      </c>
      <c r="L296" s="7">
        <v>2005</v>
      </c>
      <c r="M296" s="7">
        <v>2006</v>
      </c>
      <c r="N296" s="7">
        <v>2007</v>
      </c>
      <c r="O296" s="7">
        <v>2008</v>
      </c>
      <c r="P296" s="7">
        <v>2009</v>
      </c>
      <c r="Q296" s="7">
        <f>Q$3</f>
        <v>2010</v>
      </c>
      <c r="R296" s="7">
        <f>R$3</f>
        <v>2011</v>
      </c>
      <c r="S296" s="7">
        <f>S$3</f>
        <v>2012</v>
      </c>
      <c r="T296" s="7">
        <f>T$3</f>
        <v>2013</v>
      </c>
      <c r="U296" s="7">
        <v>2014</v>
      </c>
      <c r="V296" s="7" t="s">
        <v>291</v>
      </c>
      <c r="X296" s="280" t="str">
        <f>X$19</f>
        <v>Evolution annuelle</v>
      </c>
    </row>
    <row r="297" spans="1:24" x14ac:dyDescent="0.2">
      <c r="A297" s="212" t="s">
        <v>212</v>
      </c>
      <c r="B297" s="411" t="s">
        <v>254</v>
      </c>
      <c r="C297" s="213" t="s">
        <v>215</v>
      </c>
      <c r="D297" s="411" t="s">
        <v>252</v>
      </c>
      <c r="E297" s="167"/>
      <c r="F297" s="167"/>
      <c r="G297" s="167"/>
      <c r="H297" s="167"/>
      <c r="I297" s="167"/>
      <c r="J297" s="167"/>
      <c r="K297" s="167"/>
      <c r="L297" s="167"/>
      <c r="M297" s="167"/>
      <c r="N297" s="167"/>
      <c r="O297" s="167"/>
      <c r="P297" s="167"/>
      <c r="Q297" s="295">
        <v>3208.8012812016209</v>
      </c>
      <c r="R297" s="295">
        <v>3380.1393353498042</v>
      </c>
      <c r="S297" s="295">
        <v>3246.34435204795</v>
      </c>
      <c r="T297" s="295">
        <v>2951.5053993483543</v>
      </c>
      <c r="U297" s="295">
        <v>2780.1020082175273</v>
      </c>
      <c r="V297" s="490" t="s">
        <v>292</v>
      </c>
      <c r="X297" s="382"/>
    </row>
    <row r="298" spans="1:24" ht="12.6" customHeight="1" x14ac:dyDescent="0.2">
      <c r="A298" s="282" t="s">
        <v>213</v>
      </c>
      <c r="B298" s="462" t="s">
        <v>254</v>
      </c>
      <c r="C298" s="235" t="s">
        <v>214</v>
      </c>
      <c r="D298" s="462" t="s">
        <v>252</v>
      </c>
      <c r="E298" s="167"/>
      <c r="F298" s="167"/>
      <c r="G298" s="167"/>
      <c r="H298" s="167"/>
      <c r="I298" s="167"/>
      <c r="J298" s="167"/>
      <c r="K298" s="167"/>
      <c r="L298" s="167"/>
      <c r="M298" s="167"/>
      <c r="N298" s="167"/>
      <c r="O298" s="167"/>
      <c r="P298" s="167"/>
      <c r="Q298" s="468">
        <v>3262.0030603672699</v>
      </c>
      <c r="R298" s="468">
        <v>3453.6058801922204</v>
      </c>
      <c r="S298" s="468">
        <v>3327.3418165179501</v>
      </c>
      <c r="T298" s="468">
        <v>3053.7244012287501</v>
      </c>
      <c r="U298" s="468">
        <v>2867.9207412432302</v>
      </c>
      <c r="V298" s="491" t="s">
        <v>292</v>
      </c>
      <c r="X298" s="376"/>
    </row>
    <row r="301" spans="1:24" x14ac:dyDescent="0.2">
      <c r="A301" s="298" t="s">
        <v>162</v>
      </c>
      <c r="B301" s="466"/>
      <c r="C301" s="351" t="s">
        <v>1</v>
      </c>
    </row>
    <row r="302" spans="1:24" x14ac:dyDescent="0.2">
      <c r="B302" s="441"/>
      <c r="C302" s="555"/>
      <c r="D302" s="555"/>
      <c r="E302" s="7">
        <v>1998</v>
      </c>
      <c r="F302" s="7">
        <v>1999</v>
      </c>
      <c r="G302" s="7">
        <v>2000</v>
      </c>
      <c r="H302" s="7">
        <v>2001</v>
      </c>
      <c r="I302" s="7">
        <v>2002</v>
      </c>
      <c r="J302" s="7">
        <v>2003</v>
      </c>
      <c r="K302" s="7">
        <v>2004</v>
      </c>
      <c r="L302" s="7">
        <v>2005</v>
      </c>
      <c r="M302" s="7">
        <v>2006</v>
      </c>
      <c r="N302" s="7">
        <v>2007</v>
      </c>
      <c r="O302" s="7">
        <v>2008</v>
      </c>
      <c r="P302" s="7">
        <v>2009</v>
      </c>
      <c r="Q302" s="7">
        <f t="shared" ref="Q302:V302" si="46">Q$3</f>
        <v>2010</v>
      </c>
      <c r="R302" s="7">
        <f t="shared" si="46"/>
        <v>2011</v>
      </c>
      <c r="S302" s="7">
        <f t="shared" si="46"/>
        <v>2012</v>
      </c>
      <c r="T302" s="7">
        <f t="shared" si="46"/>
        <v>2013</v>
      </c>
      <c r="U302" s="7">
        <f t="shared" si="46"/>
        <v>2014</v>
      </c>
      <c r="V302" s="7" t="str">
        <f t="shared" si="46"/>
        <v>2015p</v>
      </c>
      <c r="X302" s="280" t="str">
        <f>X$19</f>
        <v>Evolution annuelle</v>
      </c>
    </row>
    <row r="303" spans="1:24" ht="24" x14ac:dyDescent="0.2">
      <c r="A303" s="56" t="s">
        <v>182</v>
      </c>
      <c r="B303" s="415" t="s">
        <v>255</v>
      </c>
      <c r="C303" s="115" t="s">
        <v>33</v>
      </c>
      <c r="D303" s="415" t="s">
        <v>256</v>
      </c>
      <c r="E303" s="167"/>
      <c r="F303" s="167"/>
      <c r="G303" s="167"/>
      <c r="H303" s="167"/>
      <c r="I303" s="167"/>
      <c r="J303" s="167"/>
      <c r="K303" s="167"/>
      <c r="L303" s="167"/>
      <c r="M303" s="167"/>
      <c r="N303" s="167"/>
      <c r="O303" s="167"/>
      <c r="P303" s="167"/>
      <c r="Q303" s="243">
        <v>8.7008410000000005</v>
      </c>
      <c r="R303" s="243">
        <v>8.2822891199999997</v>
      </c>
      <c r="S303" s="243">
        <v>7.8182859999999703</v>
      </c>
      <c r="T303" s="243">
        <v>7.3769239966666706</v>
      </c>
      <c r="U303" s="243">
        <v>6.8851438359523796</v>
      </c>
      <c r="V303" s="490" t="s">
        <v>292</v>
      </c>
      <c r="X303" s="382"/>
    </row>
    <row r="304" spans="1:24" x14ac:dyDescent="0.2">
      <c r="A304" s="373" t="s">
        <v>176</v>
      </c>
      <c r="B304" s="415" t="s">
        <v>255</v>
      </c>
      <c r="C304" s="366" t="s">
        <v>58</v>
      </c>
      <c r="D304" s="415" t="s">
        <v>256</v>
      </c>
      <c r="E304" s="167"/>
      <c r="F304" s="167"/>
      <c r="G304" s="167"/>
      <c r="H304" s="167"/>
      <c r="I304" s="167"/>
      <c r="J304" s="167"/>
      <c r="K304" s="167"/>
      <c r="L304" s="167"/>
      <c r="M304" s="167"/>
      <c r="N304" s="167"/>
      <c r="O304" s="167"/>
      <c r="P304" s="167"/>
      <c r="Q304" s="243">
        <v>0.52318699999999996</v>
      </c>
      <c r="R304" s="243">
        <v>0.95011699999999999</v>
      </c>
      <c r="S304" s="243">
        <v>1.170299</v>
      </c>
      <c r="T304" s="243">
        <v>1.1251439999999999</v>
      </c>
      <c r="U304" s="243">
        <v>1.107008</v>
      </c>
      <c r="V304" s="490" t="s">
        <v>292</v>
      </c>
      <c r="X304" s="382"/>
    </row>
    <row r="305" spans="1:24" x14ac:dyDescent="0.2">
      <c r="A305" s="215" t="s">
        <v>183</v>
      </c>
      <c r="B305" s="415" t="s">
        <v>255</v>
      </c>
      <c r="C305" s="115" t="s">
        <v>35</v>
      </c>
      <c r="D305" s="415" t="s">
        <v>256</v>
      </c>
      <c r="E305" s="167"/>
      <c r="F305" s="167"/>
      <c r="G305" s="167"/>
      <c r="H305" s="167"/>
      <c r="I305" s="167"/>
      <c r="J305" s="167"/>
      <c r="K305" s="167"/>
      <c r="L305" s="167"/>
      <c r="M305" s="167"/>
      <c r="N305" s="167"/>
      <c r="O305" s="167"/>
      <c r="P305" s="167"/>
      <c r="Q305" s="243">
        <v>1.3534619999999999</v>
      </c>
      <c r="R305" s="243">
        <v>1.68680851978979</v>
      </c>
      <c r="S305" s="243">
        <v>1.7836219999999998</v>
      </c>
      <c r="T305" s="243">
        <v>1.9703860000000002</v>
      </c>
      <c r="U305" s="243">
        <v>2.2076895037040725</v>
      </c>
      <c r="V305" s="490" t="s">
        <v>292</v>
      </c>
      <c r="X305" s="382"/>
    </row>
    <row r="306" spans="1:24" x14ac:dyDescent="0.2">
      <c r="A306" s="299" t="s">
        <v>115</v>
      </c>
      <c r="B306" s="481" t="s">
        <v>255</v>
      </c>
      <c r="C306" s="300" t="s">
        <v>9</v>
      </c>
      <c r="D306" s="481" t="s">
        <v>256</v>
      </c>
      <c r="E306" s="167"/>
      <c r="F306" s="167"/>
      <c r="G306" s="167"/>
      <c r="H306" s="167"/>
      <c r="I306" s="167"/>
      <c r="J306" s="167"/>
      <c r="K306" s="167"/>
      <c r="L306" s="167"/>
      <c r="M306" s="167"/>
      <c r="N306" s="167"/>
      <c r="O306" s="167"/>
      <c r="P306" s="167"/>
      <c r="Q306" s="359">
        <v>10.054302999999999</v>
      </c>
      <c r="R306" s="359">
        <v>9.9690925197897897</v>
      </c>
      <c r="S306" s="359">
        <v>9.6019079999999999</v>
      </c>
      <c r="T306" s="359">
        <v>9.3475330000000003</v>
      </c>
      <c r="U306" s="359">
        <v>9.0926029999999987</v>
      </c>
      <c r="V306" s="492" t="s">
        <v>293</v>
      </c>
      <c r="X306" s="377"/>
    </row>
    <row r="307" spans="1:24" x14ac:dyDescent="0.2">
      <c r="A307" s="236" t="str">
        <f>$A$7</f>
        <v>Source ARCEP - 1998 to 2014 annual surveys. 2015 quarterly surveys.</v>
      </c>
      <c r="C307" s="236" t="str">
        <f>$C$7</f>
        <v>Source ARCEP - Enquêtes annuelles 1998 à 2014. Enquêtes trimestrielles 2015.</v>
      </c>
    </row>
    <row r="308" spans="1:24" x14ac:dyDescent="0.2">
      <c r="A308" s="236"/>
      <c r="C308" s="236"/>
    </row>
  </sheetData>
  <mergeCells count="30">
    <mergeCell ref="C19:D19"/>
    <mergeCell ref="C241:D241"/>
    <mergeCell ref="O115:O116"/>
    <mergeCell ref="P115:P116"/>
    <mergeCell ref="C97:D97"/>
    <mergeCell ref="C30:D30"/>
    <mergeCell ref="C219:D219"/>
    <mergeCell ref="C226:D226"/>
    <mergeCell ref="C232:D232"/>
    <mergeCell ref="C39:D39"/>
    <mergeCell ref="C68:D68"/>
    <mergeCell ref="C76:D76"/>
    <mergeCell ref="C207:D207"/>
    <mergeCell ref="C90:D90"/>
    <mergeCell ref="Y195:Y196"/>
    <mergeCell ref="C271:D271"/>
    <mergeCell ref="C302:D302"/>
    <mergeCell ref="C277:D277"/>
    <mergeCell ref="C9:D9"/>
    <mergeCell ref="C186:D186"/>
    <mergeCell ref="C193:D193"/>
    <mergeCell ref="C102:D102"/>
    <mergeCell ref="C200:D200"/>
    <mergeCell ref="C214:D214"/>
    <mergeCell ref="C263:D263"/>
    <mergeCell ref="C257:D257"/>
    <mergeCell ref="C106:U106"/>
    <mergeCell ref="C209:U209"/>
    <mergeCell ref="C154:D154"/>
    <mergeCell ref="C83:D83"/>
  </mergeCells>
  <phoneticPr fontId="0" type="noConversion"/>
  <pageMargins left="0.78740157480314965" right="0.78740157480314965" top="0.59055118110236227" bottom="0.62992125984251968" header="0.19685039370078741" footer="0.39370078740157483"/>
  <pageSetup paperSize="9" fitToHeight="0" orientation="landscape" useFirstPageNumber="1" r:id="rId1"/>
  <headerFooter alignWithMargins="0">
    <oddHeader>&amp;CARCEP - Observatoire statistique de l'Arcep - indicateurs annuels&amp;RPage 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CA13"/>
  <sheetViews>
    <sheetView topLeftCell="AP1" workbookViewId="0">
      <selection activeCell="BA37" sqref="BA37"/>
    </sheetView>
  </sheetViews>
  <sheetFormatPr baseColWidth="10" defaultRowHeight="12.75" x14ac:dyDescent="0.2"/>
  <cols>
    <col min="1" max="1" width="82.85546875" bestFit="1" customWidth="1"/>
  </cols>
  <sheetData>
    <row r="1" spans="1:79" ht="28.5" customHeight="1" thickBot="1" x14ac:dyDescent="0.25">
      <c r="A1" s="130" t="s">
        <v>57</v>
      </c>
    </row>
    <row r="2" spans="1:79" x14ac:dyDescent="0.2">
      <c r="A2" s="129" t="s">
        <v>56</v>
      </c>
      <c r="B2" s="584" t="s">
        <v>48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121" t="s">
        <v>55</v>
      </c>
      <c r="O2" s="585" t="s">
        <v>49</v>
      </c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6"/>
      <c r="AA2" s="121" t="s">
        <v>55</v>
      </c>
      <c r="AB2" s="584" t="s">
        <v>50</v>
      </c>
      <c r="AC2" s="585"/>
      <c r="AD2" s="585"/>
      <c r="AE2" s="585"/>
      <c r="AF2" s="585"/>
      <c r="AG2" s="585"/>
      <c r="AH2" s="585"/>
      <c r="AI2" s="585"/>
      <c r="AJ2" s="585"/>
      <c r="AK2" s="585"/>
      <c r="AL2" s="585"/>
      <c r="AM2" s="586"/>
      <c r="AN2" s="121" t="s">
        <v>55</v>
      </c>
      <c r="AO2" s="584" t="s">
        <v>51</v>
      </c>
      <c r="AP2" s="585"/>
      <c r="AQ2" s="585"/>
      <c r="AR2" s="585"/>
      <c r="AS2" s="585"/>
      <c r="AT2" s="585"/>
      <c r="AU2" s="585"/>
      <c r="AV2" s="585"/>
      <c r="AW2" s="585"/>
      <c r="AX2" s="585"/>
      <c r="AY2" s="585"/>
      <c r="AZ2" s="586"/>
      <c r="BA2" s="121" t="s">
        <v>55</v>
      </c>
      <c r="BB2" s="584" t="s">
        <v>62</v>
      </c>
      <c r="BC2" s="585"/>
      <c r="BD2" s="585"/>
      <c r="BE2" s="585"/>
      <c r="BF2" s="585"/>
      <c r="BG2" s="585"/>
      <c r="BH2" s="585"/>
      <c r="BI2" s="585"/>
      <c r="BJ2" s="585"/>
      <c r="BK2" s="585"/>
      <c r="BL2" s="585"/>
      <c r="BM2" s="586"/>
      <c r="BN2" s="121" t="s">
        <v>55</v>
      </c>
      <c r="BO2" s="584" t="s">
        <v>290</v>
      </c>
      <c r="BP2" s="585"/>
      <c r="BQ2" s="585"/>
      <c r="BR2" s="585"/>
      <c r="BS2" s="585"/>
      <c r="BT2" s="585"/>
      <c r="BU2" s="585"/>
      <c r="BV2" s="585"/>
      <c r="BW2" s="585"/>
      <c r="BX2" s="585"/>
      <c r="BY2" s="585"/>
      <c r="BZ2" s="586"/>
      <c r="CA2" s="121" t="s">
        <v>55</v>
      </c>
    </row>
    <row r="3" spans="1:79" ht="13.5" thickBot="1" x14ac:dyDescent="0.25">
      <c r="B3" s="122">
        <v>40179</v>
      </c>
      <c r="C3" s="123">
        <v>40210</v>
      </c>
      <c r="D3" s="123">
        <v>40238</v>
      </c>
      <c r="E3" s="123">
        <v>40269</v>
      </c>
      <c r="F3" s="123">
        <v>40299</v>
      </c>
      <c r="G3" s="123">
        <v>40330</v>
      </c>
      <c r="H3" s="123">
        <v>40360</v>
      </c>
      <c r="I3" s="123">
        <v>40391</v>
      </c>
      <c r="J3" s="123">
        <v>40422</v>
      </c>
      <c r="K3" s="123">
        <v>40452</v>
      </c>
      <c r="L3" s="123">
        <v>40483</v>
      </c>
      <c r="M3" s="123">
        <v>40513</v>
      </c>
      <c r="N3" s="124" t="s">
        <v>48</v>
      </c>
      <c r="O3" s="123">
        <v>40544</v>
      </c>
      <c r="P3" s="123">
        <v>40575</v>
      </c>
      <c r="Q3" s="123">
        <v>40603</v>
      </c>
      <c r="R3" s="123">
        <v>40634</v>
      </c>
      <c r="S3" s="123">
        <v>40664</v>
      </c>
      <c r="T3" s="123">
        <v>40695</v>
      </c>
      <c r="U3" s="123">
        <v>40725</v>
      </c>
      <c r="V3" s="123">
        <v>40756</v>
      </c>
      <c r="W3" s="123">
        <v>40787</v>
      </c>
      <c r="X3" s="123">
        <v>40817</v>
      </c>
      <c r="Y3" s="123">
        <v>40848</v>
      </c>
      <c r="Z3" s="125">
        <v>40878</v>
      </c>
      <c r="AA3" s="124" t="s">
        <v>49</v>
      </c>
      <c r="AB3" s="122">
        <v>40909</v>
      </c>
      <c r="AC3" s="123">
        <v>40940</v>
      </c>
      <c r="AD3" s="123">
        <v>40969</v>
      </c>
      <c r="AE3" s="123">
        <v>41000</v>
      </c>
      <c r="AF3" s="123">
        <v>41030</v>
      </c>
      <c r="AG3" s="123">
        <v>41061</v>
      </c>
      <c r="AH3" s="123">
        <v>41091</v>
      </c>
      <c r="AI3" s="123">
        <v>41122</v>
      </c>
      <c r="AJ3" s="123">
        <v>41153</v>
      </c>
      <c r="AK3" s="123">
        <v>41183</v>
      </c>
      <c r="AL3" s="123">
        <v>41214</v>
      </c>
      <c r="AM3" s="125">
        <v>41244</v>
      </c>
      <c r="AN3" s="124" t="s">
        <v>50</v>
      </c>
      <c r="AO3" s="122">
        <v>41275</v>
      </c>
      <c r="AP3" s="123">
        <v>41306</v>
      </c>
      <c r="AQ3" s="123">
        <v>41334</v>
      </c>
      <c r="AR3" s="123">
        <v>41365</v>
      </c>
      <c r="AS3" s="123">
        <v>41395</v>
      </c>
      <c r="AT3" s="123">
        <v>41426</v>
      </c>
      <c r="AU3" s="123">
        <v>41456</v>
      </c>
      <c r="AV3" s="123">
        <v>41487</v>
      </c>
      <c r="AW3" s="123">
        <v>41518</v>
      </c>
      <c r="AX3" s="123">
        <v>41548</v>
      </c>
      <c r="AY3" s="123">
        <v>41579</v>
      </c>
      <c r="AZ3" s="125">
        <v>41609</v>
      </c>
      <c r="BA3" s="124" t="s">
        <v>51</v>
      </c>
      <c r="BB3" s="122">
        <v>41640</v>
      </c>
      <c r="BC3" s="123">
        <v>41671</v>
      </c>
      <c r="BD3" s="123">
        <v>41699</v>
      </c>
      <c r="BE3" s="123">
        <v>41730</v>
      </c>
      <c r="BF3" s="123">
        <v>41760</v>
      </c>
      <c r="BG3" s="123">
        <v>41791</v>
      </c>
      <c r="BH3" s="123">
        <v>41821</v>
      </c>
      <c r="BI3" s="123">
        <v>41852</v>
      </c>
      <c r="BJ3" s="123">
        <v>41883</v>
      </c>
      <c r="BK3" s="123">
        <v>41913</v>
      </c>
      <c r="BL3" s="123">
        <v>41944</v>
      </c>
      <c r="BM3" s="125">
        <v>41974</v>
      </c>
      <c r="BN3" s="124" t="s">
        <v>62</v>
      </c>
      <c r="BO3" s="122">
        <v>42005</v>
      </c>
      <c r="BP3" s="123">
        <v>42036</v>
      </c>
      <c r="BQ3" s="123">
        <v>42064</v>
      </c>
      <c r="BR3" s="123">
        <v>42095</v>
      </c>
      <c r="BS3" s="123">
        <v>42125</v>
      </c>
      <c r="BT3" s="123">
        <v>42156</v>
      </c>
      <c r="BU3" s="123">
        <v>42186</v>
      </c>
      <c r="BV3" s="123">
        <v>42217</v>
      </c>
      <c r="BW3" s="123">
        <v>42248</v>
      </c>
      <c r="BX3" s="123">
        <v>42278</v>
      </c>
      <c r="BY3" s="123">
        <v>42309</v>
      </c>
      <c r="BZ3" s="125">
        <v>42339</v>
      </c>
      <c r="CA3" s="124" t="s">
        <v>290</v>
      </c>
    </row>
    <row r="4" spans="1:79" x14ac:dyDescent="0.2">
      <c r="A4" s="128" t="s">
        <v>52</v>
      </c>
      <c r="B4" s="131">
        <v>100.00000000000004</v>
      </c>
      <c r="C4" s="132">
        <v>99.839789719826442</v>
      </c>
      <c r="D4" s="132">
        <v>99.861950230606297</v>
      </c>
      <c r="E4" s="132">
        <v>100.98121773843988</v>
      </c>
      <c r="F4" s="132">
        <v>100.71869931591975</v>
      </c>
      <c r="G4" s="132">
        <v>99.82525201831767</v>
      </c>
      <c r="H4" s="132">
        <v>98.031632190691269</v>
      </c>
      <c r="I4" s="132">
        <v>97.093057627980144</v>
      </c>
      <c r="J4" s="132">
        <v>97.061129070583519</v>
      </c>
      <c r="K4" s="132">
        <v>97.09323188722</v>
      </c>
      <c r="L4" s="132">
        <v>97.626681874931563</v>
      </c>
      <c r="M4" s="133">
        <v>98.066531256209899</v>
      </c>
      <c r="N4" s="134">
        <f>AVERAGE(B4:M4)</f>
        <v>98.849931077560541</v>
      </c>
      <c r="O4" s="131">
        <v>97.403408245640321</v>
      </c>
      <c r="P4" s="132">
        <v>98.791781537382462</v>
      </c>
      <c r="Q4" s="132">
        <v>98.676968178231391</v>
      </c>
      <c r="R4" s="132">
        <v>98.991385913238815</v>
      </c>
      <c r="S4" s="132">
        <v>98.991385913238815</v>
      </c>
      <c r="T4" s="132">
        <v>97.985118128153601</v>
      </c>
      <c r="U4" s="132">
        <v>98.694644217938702</v>
      </c>
      <c r="V4" s="132">
        <v>96.343035725678419</v>
      </c>
      <c r="W4" s="132">
        <v>96.343997191524238</v>
      </c>
      <c r="X4" s="132">
        <v>95.92441929112573</v>
      </c>
      <c r="Y4" s="132">
        <v>96.880741885481555</v>
      </c>
      <c r="Z4" s="133">
        <v>96.880741885481555</v>
      </c>
      <c r="AA4" s="134">
        <f>AVERAGE(O4:Z4)</f>
        <v>97.658969009426301</v>
      </c>
      <c r="AB4" s="131">
        <v>94.670045724400211</v>
      </c>
      <c r="AC4" s="132">
        <v>94.755394762579755</v>
      </c>
      <c r="AD4" s="132">
        <v>93.68673337603542</v>
      </c>
      <c r="AE4" s="132">
        <v>89.045668051771941</v>
      </c>
      <c r="AF4" s="132">
        <v>89.957245390061487</v>
      </c>
      <c r="AG4" s="132">
        <v>89.957245390061487</v>
      </c>
      <c r="AH4" s="132">
        <v>88.722122967431446</v>
      </c>
      <c r="AI4" s="132">
        <v>85.267649249556882</v>
      </c>
      <c r="AJ4" s="132">
        <v>80.27550773413499</v>
      </c>
      <c r="AK4" s="132">
        <v>80.334484517252321</v>
      </c>
      <c r="AL4" s="132">
        <v>76.128133644428004</v>
      </c>
      <c r="AM4" s="133">
        <v>75.287220702377624</v>
      </c>
      <c r="AN4" s="134">
        <f>AVERAGE(AB4:AM4)</f>
        <v>86.507287625840959</v>
      </c>
      <c r="AO4" s="131">
        <v>70.015303292667468</v>
      </c>
      <c r="AP4" s="132">
        <v>67.752038508617602</v>
      </c>
      <c r="AQ4" s="132">
        <v>67.428236935662611</v>
      </c>
      <c r="AR4" s="132">
        <v>64.141128756947936</v>
      </c>
      <c r="AS4" s="132">
        <v>64.149611764266993</v>
      </c>
      <c r="AT4" s="132">
        <v>63.041577819139043</v>
      </c>
      <c r="AU4" s="132">
        <v>62.510385636763374</v>
      </c>
      <c r="AV4" s="132">
        <v>61.128441900885385</v>
      </c>
      <c r="AW4" s="132">
        <v>61.7865923238775</v>
      </c>
      <c r="AX4" s="132">
        <v>60.97118663816692</v>
      </c>
      <c r="AY4" s="132">
        <v>60.458474744151161</v>
      </c>
      <c r="AZ4" s="133">
        <v>58.842294342456562</v>
      </c>
      <c r="BA4" s="134">
        <f>AVERAGE(AO4:AZ4)</f>
        <v>63.518772721966876</v>
      </c>
      <c r="BB4" s="131">
        <v>56.845742207548241</v>
      </c>
      <c r="BC4" s="132">
        <v>57.080798616324969</v>
      </c>
      <c r="BD4" s="132">
        <v>57.135989420522961</v>
      </c>
      <c r="BE4" s="132">
        <v>56.739039539432014</v>
      </c>
      <c r="BF4" s="132">
        <v>56.667375178907349</v>
      </c>
      <c r="BG4" s="132">
        <v>56.638866165902805</v>
      </c>
      <c r="BH4" s="132">
        <v>56.599278739466016</v>
      </c>
      <c r="BI4" s="132">
        <v>56.599278739466016</v>
      </c>
      <c r="BJ4" s="132">
        <v>56.599278739466016</v>
      </c>
      <c r="BK4" s="132">
        <v>56.481920117688446</v>
      </c>
      <c r="BL4" s="132">
        <v>56.533921165471412</v>
      </c>
      <c r="BM4" s="133">
        <v>57.225975692981741</v>
      </c>
      <c r="BN4" s="134">
        <f>AVERAGE(BB4:BM4)</f>
        <v>56.762288693598151</v>
      </c>
      <c r="BO4" s="131">
        <v>54.811197793653626</v>
      </c>
      <c r="BP4" s="132">
        <v>54.312240910802089</v>
      </c>
      <c r="BQ4" s="132">
        <v>54.235355528733812</v>
      </c>
      <c r="BR4" s="132">
        <v>53.599594055266991</v>
      </c>
      <c r="BS4" s="132">
        <v>53.624209572347119</v>
      </c>
      <c r="BT4" s="132">
        <v>53.624209572347119</v>
      </c>
      <c r="BU4" s="132">
        <v>53.043998548342891</v>
      </c>
      <c r="BV4" s="132">
        <v>53.163115990828295</v>
      </c>
      <c r="BW4" s="132">
        <v>53.163115990828295</v>
      </c>
      <c r="BX4" s="132">
        <v>53.163115990828295</v>
      </c>
      <c r="BY4" s="132">
        <v>53.400037816873329</v>
      </c>
      <c r="BZ4" s="133">
        <v>53.400037816873329</v>
      </c>
      <c r="CA4" s="134">
        <f>AVERAGE(BO4:BZ4)</f>
        <v>53.628352465643765</v>
      </c>
    </row>
    <row r="5" spans="1:79" x14ac:dyDescent="0.2">
      <c r="A5" s="126" t="s">
        <v>53</v>
      </c>
      <c r="B5" s="135">
        <v>100.00000000000004</v>
      </c>
      <c r="C5" s="136">
        <v>99.768829526655296</v>
      </c>
      <c r="D5" s="136">
        <v>100.03757799358203</v>
      </c>
      <c r="E5" s="136">
        <v>100.87708283518589</v>
      </c>
      <c r="F5" s="136">
        <v>100.49828998912173</v>
      </c>
      <c r="G5" s="136">
        <v>100.98123828843103</v>
      </c>
      <c r="H5" s="136">
        <v>99.322811368051958</v>
      </c>
      <c r="I5" s="136">
        <v>97.915746221814473</v>
      </c>
      <c r="J5" s="136">
        <v>97.869675896498308</v>
      </c>
      <c r="K5" s="136">
        <v>97.915997663800084</v>
      </c>
      <c r="L5" s="136">
        <v>98.685722840183303</v>
      </c>
      <c r="M5" s="137">
        <v>99.373167896275305</v>
      </c>
      <c r="N5" s="138">
        <f>AVERAGE(B5:M5)</f>
        <v>99.437178376633298</v>
      </c>
      <c r="O5" s="135">
        <v>98.352220726883488</v>
      </c>
      <c r="P5" s="136">
        <v>100.31706326299984</v>
      </c>
      <c r="Q5" s="136">
        <v>100.15457801993432</v>
      </c>
      <c r="R5" s="136">
        <v>100.59954576998139</v>
      </c>
      <c r="S5" s="136">
        <v>100.59954576998139</v>
      </c>
      <c r="T5" s="136">
        <v>97.407197218914249</v>
      </c>
      <c r="U5" s="136">
        <v>98.411327051997347</v>
      </c>
      <c r="V5" s="136">
        <v>95.08330250602846</v>
      </c>
      <c r="W5" s="136">
        <v>95.08466318402634</v>
      </c>
      <c r="X5" s="136">
        <v>94.490871506513642</v>
      </c>
      <c r="Y5" s="136">
        <v>95.469903393890462</v>
      </c>
      <c r="Z5" s="137">
        <v>95.469903393890462</v>
      </c>
      <c r="AA5" s="138">
        <f>AVERAGE(O5:Z5)</f>
        <v>97.6200101504201</v>
      </c>
      <c r="AB5" s="135">
        <v>92.610152703987865</v>
      </c>
      <c r="AC5" s="136">
        <v>92.724125234517643</v>
      </c>
      <c r="AD5" s="136">
        <v>91.297067061375742</v>
      </c>
      <c r="AE5" s="136">
        <v>85.099528452357362</v>
      </c>
      <c r="AF5" s="136">
        <v>86.316821326823032</v>
      </c>
      <c r="AG5" s="136">
        <v>86.316821326823032</v>
      </c>
      <c r="AH5" s="136">
        <v>84.667476108367438</v>
      </c>
      <c r="AI5" s="136">
        <v>84.601611713047618</v>
      </c>
      <c r="AJ5" s="136">
        <v>80.712679579077331</v>
      </c>
      <c r="AK5" s="136">
        <v>80.791435395871048</v>
      </c>
      <c r="AL5" s="136">
        <v>80.214024722636481</v>
      </c>
      <c r="AM5" s="137">
        <v>79.091094950901891</v>
      </c>
      <c r="AN5" s="138">
        <f>AVERAGE(AB5:AM5)</f>
        <v>85.370236547982202</v>
      </c>
      <c r="AO5" s="135">
        <v>71.30189686054274</v>
      </c>
      <c r="AP5" s="136">
        <v>69.694322345007961</v>
      </c>
      <c r="AQ5" s="136">
        <v>69.441920101228121</v>
      </c>
      <c r="AR5" s="136">
        <v>63.843222503651752</v>
      </c>
      <c r="AS5" s="136">
        <v>63.853657222215041</v>
      </c>
      <c r="AT5" s="136">
        <v>62.515036573243052</v>
      </c>
      <c r="AU5" s="136">
        <v>61.861631393023302</v>
      </c>
      <c r="AV5" s="136">
        <v>60.161739666912936</v>
      </c>
      <c r="AW5" s="136">
        <v>60.161739666912936</v>
      </c>
      <c r="AX5" s="136">
        <v>59.158731119910023</v>
      </c>
      <c r="AY5" s="136">
        <v>58.52805804409045</v>
      </c>
      <c r="AZ5" s="137">
        <v>56.540038111428785</v>
      </c>
      <c r="BA5" s="138">
        <f>AVERAGE(AO5:AZ5)</f>
        <v>63.088499467347255</v>
      </c>
      <c r="BB5" s="135">
        <v>54.678688130219939</v>
      </c>
      <c r="BC5" s="136">
        <v>54.9543695135646</v>
      </c>
      <c r="BD5" s="136">
        <v>55.019098985644895</v>
      </c>
      <c r="BE5" s="136">
        <v>54.553543960333513</v>
      </c>
      <c r="BF5" s="136">
        <v>54.469493794891243</v>
      </c>
      <c r="BG5" s="136">
        <v>54.436057547890854</v>
      </c>
      <c r="BH5" s="136">
        <v>54.389628196996121</v>
      </c>
      <c r="BI5" s="136">
        <v>54.389628196996121</v>
      </c>
      <c r="BJ5" s="136">
        <v>54.389628196996121</v>
      </c>
      <c r="BK5" s="136">
        <v>54.251986397023785</v>
      </c>
      <c r="BL5" s="136">
        <v>54.312974824707098</v>
      </c>
      <c r="BM5" s="137">
        <v>55.124637652735778</v>
      </c>
      <c r="BN5" s="138">
        <f>AVERAGE(BB5:BM5)</f>
        <v>54.580811283166675</v>
      </c>
      <c r="BO5" s="135">
        <v>52.889527875372977</v>
      </c>
      <c r="BP5" s="136">
        <v>52.322168412445137</v>
      </c>
      <c r="BQ5" s="136">
        <v>52.234742723820574</v>
      </c>
      <c r="BR5" s="136">
        <v>51.511823969649036</v>
      </c>
      <c r="BS5" s="136">
        <v>51.539814056629019</v>
      </c>
      <c r="BT5" s="136">
        <v>51.539814056629019</v>
      </c>
      <c r="BU5" s="136">
        <v>50.880061227722159</v>
      </c>
      <c r="BV5" s="136">
        <v>50.880061227722159</v>
      </c>
      <c r="BW5" s="136">
        <v>50.880061227722159</v>
      </c>
      <c r="BX5" s="136">
        <v>50.880061227722159</v>
      </c>
      <c r="BY5" s="136">
        <v>51.149462942781348</v>
      </c>
      <c r="BZ5" s="137">
        <v>51.149462942781348</v>
      </c>
      <c r="CA5" s="138">
        <f>AVERAGE(BO5:BZ5)</f>
        <v>51.488088490916425</v>
      </c>
    </row>
    <row r="6" spans="1:79" ht="13.5" thickBot="1" x14ac:dyDescent="0.25">
      <c r="A6" s="127" t="s">
        <v>54</v>
      </c>
      <c r="B6" s="139">
        <v>100</v>
      </c>
      <c r="C6" s="140">
        <v>100</v>
      </c>
      <c r="D6" s="140">
        <v>99.465426886246917</v>
      </c>
      <c r="E6" s="140">
        <v>101.21632817544128</v>
      </c>
      <c r="F6" s="140">
        <v>101.21632817544128</v>
      </c>
      <c r="G6" s="140">
        <v>97.215325580194389</v>
      </c>
      <c r="H6" s="140">
        <v>95.116474149049978</v>
      </c>
      <c r="I6" s="140">
        <v>95.235633567761738</v>
      </c>
      <c r="J6" s="140">
        <v>95.235633567761738</v>
      </c>
      <c r="K6" s="140">
        <v>95.235633567761738</v>
      </c>
      <c r="L6" s="140">
        <v>95.235633567761738</v>
      </c>
      <c r="M6" s="141">
        <v>95.116474149049978</v>
      </c>
      <c r="N6" s="142">
        <f>AVERAGE(B6:M6)</f>
        <v>97.524074282205888</v>
      </c>
      <c r="O6" s="139">
        <v>95.118280425405004</v>
      </c>
      <c r="P6" s="140">
        <v>95.118280425405004</v>
      </c>
      <c r="Q6" s="140">
        <v>95.118280425405004</v>
      </c>
      <c r="R6" s="140">
        <v>95.118280425405004</v>
      </c>
      <c r="S6" s="140">
        <v>95.118280425405004</v>
      </c>
      <c r="T6" s="140">
        <v>99.376987621552615</v>
      </c>
      <c r="U6" s="140">
        <v>99.376987621552615</v>
      </c>
      <c r="V6" s="140">
        <v>99.376987621552615</v>
      </c>
      <c r="W6" s="140">
        <v>99.376987621552615</v>
      </c>
      <c r="X6" s="140">
        <v>99.376987621552615</v>
      </c>
      <c r="Y6" s="140">
        <v>100.27861696694092</v>
      </c>
      <c r="Z6" s="141">
        <v>100.27861696694092</v>
      </c>
      <c r="AA6" s="142">
        <f>AVERAGE(O6:Z6)</f>
        <v>97.752797847389175</v>
      </c>
      <c r="AB6" s="139">
        <v>100.81219937545595</v>
      </c>
      <c r="AC6" s="140">
        <v>100.81219937545595</v>
      </c>
      <c r="AD6" s="140">
        <v>100.81219937545595</v>
      </c>
      <c r="AE6" s="140">
        <v>100.81219937545595</v>
      </c>
      <c r="AF6" s="140">
        <v>100.81219937545595</v>
      </c>
      <c r="AG6" s="140">
        <v>100.81219937545595</v>
      </c>
      <c r="AH6" s="140">
        <v>100.81219937545595</v>
      </c>
      <c r="AI6" s="140">
        <v>87.253628543661989</v>
      </c>
      <c r="AJ6" s="140">
        <v>78.97195623075946</v>
      </c>
      <c r="AK6" s="140">
        <v>78.97195623075946</v>
      </c>
      <c r="AL6" s="140">
        <v>63.94489376005248</v>
      </c>
      <c r="AM6" s="141">
        <v>63.94489376005248</v>
      </c>
      <c r="AN6" s="142">
        <f>AVERAGE(AB6:AM6)</f>
        <v>89.897727012789801</v>
      </c>
      <c r="AO6" s="139">
        <v>64.423193965457415</v>
      </c>
      <c r="AP6" s="140">
        <v>59.310006907678641</v>
      </c>
      <c r="AQ6" s="140">
        <v>58.675872013769634</v>
      </c>
      <c r="AR6" s="140">
        <v>65.435962167659753</v>
      </c>
      <c r="AS6" s="140">
        <v>65.435962167659753</v>
      </c>
      <c r="AT6" s="140">
        <v>65.33016085410506</v>
      </c>
      <c r="AU6" s="140">
        <v>65.33016085410506</v>
      </c>
      <c r="AV6" s="140">
        <v>65.33016085410506</v>
      </c>
      <c r="AW6" s="140">
        <v>68.848926479145391</v>
      </c>
      <c r="AX6" s="140">
        <v>68.848926479145391</v>
      </c>
      <c r="AY6" s="140">
        <v>68.848926479145391</v>
      </c>
      <c r="AZ6" s="141">
        <v>68.848926479145391</v>
      </c>
      <c r="BA6" s="142">
        <f>AVERAGE(AO6:AZ6)</f>
        <v>65.388932141760151</v>
      </c>
      <c r="BB6" s="139">
        <v>69.384333417986227</v>
      </c>
      <c r="BC6" s="140">
        <v>69.384333417986227</v>
      </c>
      <c r="BD6" s="140">
        <v>69.384333417986227</v>
      </c>
      <c r="BE6" s="140">
        <v>69.384333417986227</v>
      </c>
      <c r="BF6" s="140">
        <v>69.384333417986227</v>
      </c>
      <c r="BG6" s="140">
        <v>69.384333417986227</v>
      </c>
      <c r="BH6" s="140">
        <v>69.384333417986227</v>
      </c>
      <c r="BI6" s="140">
        <v>69.384333417986227</v>
      </c>
      <c r="BJ6" s="140">
        <v>69.384333417986227</v>
      </c>
      <c r="BK6" s="140">
        <v>69.384333417986227</v>
      </c>
      <c r="BL6" s="140">
        <v>69.384333417986227</v>
      </c>
      <c r="BM6" s="141">
        <v>69.384333417986227</v>
      </c>
      <c r="BN6" s="142">
        <f>AVERAGE(BB6:BM6)</f>
        <v>69.384333417986227</v>
      </c>
      <c r="BO6" s="139">
        <v>68.828657825502319</v>
      </c>
      <c r="BP6" s="140">
        <v>68.828657825502319</v>
      </c>
      <c r="BQ6" s="140">
        <v>68.828657825502319</v>
      </c>
      <c r="BR6" s="140">
        <v>68.828657825502319</v>
      </c>
      <c r="BS6" s="140">
        <v>68.828657825502319</v>
      </c>
      <c r="BT6" s="140">
        <v>68.828657825502319</v>
      </c>
      <c r="BU6" s="140">
        <v>68.828657825502319</v>
      </c>
      <c r="BV6" s="140">
        <v>69.816667460789034</v>
      </c>
      <c r="BW6" s="140">
        <v>69.816667460789034</v>
      </c>
      <c r="BX6" s="140">
        <v>69.816667460789034</v>
      </c>
      <c r="BY6" s="140">
        <v>69.816667460789034</v>
      </c>
      <c r="BZ6" s="141">
        <v>69.816667460789034</v>
      </c>
      <c r="CA6" s="142">
        <f>AVERAGE(BO6:BZ6)</f>
        <v>69.240328506871791</v>
      </c>
    </row>
    <row r="8" spans="1:79" ht="13.5" thickBot="1" x14ac:dyDescent="0.25">
      <c r="A8" s="130" t="s">
        <v>63</v>
      </c>
    </row>
    <row r="9" spans="1:79" x14ac:dyDescent="0.2">
      <c r="A9" s="129" t="s">
        <v>64</v>
      </c>
      <c r="B9" s="584" t="s">
        <v>50</v>
      </c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6"/>
      <c r="N9" s="121" t="s">
        <v>55</v>
      </c>
      <c r="O9" s="584" t="s">
        <v>51</v>
      </c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6"/>
      <c r="AA9" s="121" t="s">
        <v>55</v>
      </c>
      <c r="AB9" s="584" t="s">
        <v>62</v>
      </c>
      <c r="AC9" s="585"/>
      <c r="AD9" s="585"/>
      <c r="AE9" s="585"/>
      <c r="AF9" s="585"/>
      <c r="AG9" s="585"/>
      <c r="AH9" s="585"/>
      <c r="AI9" s="585"/>
      <c r="AJ9" s="585"/>
      <c r="AK9" s="585"/>
      <c r="AL9" s="585"/>
      <c r="AM9" s="586"/>
      <c r="AN9" s="121" t="s">
        <v>55</v>
      </c>
      <c r="AO9" s="584" t="s">
        <v>290</v>
      </c>
      <c r="AP9" s="585"/>
      <c r="AQ9" s="585"/>
      <c r="AR9" s="585"/>
      <c r="AS9" s="585"/>
      <c r="AT9" s="585"/>
      <c r="AU9" s="585"/>
      <c r="AV9" s="585"/>
      <c r="AW9" s="585"/>
      <c r="AX9" s="585"/>
      <c r="AY9" s="585"/>
      <c r="AZ9" s="586"/>
      <c r="BA9" s="121" t="s">
        <v>55</v>
      </c>
    </row>
    <row r="10" spans="1:79" ht="13.5" thickBot="1" x14ac:dyDescent="0.25">
      <c r="B10" s="122">
        <v>40909</v>
      </c>
      <c r="C10" s="123">
        <v>40940</v>
      </c>
      <c r="D10" s="123">
        <v>40969</v>
      </c>
      <c r="E10" s="123">
        <v>41000</v>
      </c>
      <c r="F10" s="123">
        <v>41030</v>
      </c>
      <c r="G10" s="123">
        <v>41061</v>
      </c>
      <c r="H10" s="123">
        <v>41091</v>
      </c>
      <c r="I10" s="123">
        <v>41122</v>
      </c>
      <c r="J10" s="123">
        <v>41153</v>
      </c>
      <c r="K10" s="123">
        <v>41183</v>
      </c>
      <c r="L10" s="123">
        <v>41214</v>
      </c>
      <c r="M10" s="125">
        <v>41244</v>
      </c>
      <c r="N10" s="124" t="s">
        <v>50</v>
      </c>
      <c r="O10" s="122">
        <v>41275</v>
      </c>
      <c r="P10" s="123">
        <v>41306</v>
      </c>
      <c r="Q10" s="123">
        <v>41334</v>
      </c>
      <c r="R10" s="123">
        <v>41365</v>
      </c>
      <c r="S10" s="123">
        <v>41395</v>
      </c>
      <c r="T10" s="123">
        <v>41426</v>
      </c>
      <c r="U10" s="123">
        <v>41456</v>
      </c>
      <c r="V10" s="123">
        <v>41487</v>
      </c>
      <c r="W10" s="123">
        <v>41518</v>
      </c>
      <c r="X10" s="123">
        <v>41548</v>
      </c>
      <c r="Y10" s="123">
        <v>41579</v>
      </c>
      <c r="Z10" s="125">
        <v>41609</v>
      </c>
      <c r="AA10" s="124" t="s">
        <v>51</v>
      </c>
      <c r="AB10" s="122">
        <v>41640</v>
      </c>
      <c r="AC10" s="123">
        <v>41671</v>
      </c>
      <c r="AD10" s="123">
        <v>41699</v>
      </c>
      <c r="AE10" s="123">
        <v>41730</v>
      </c>
      <c r="AF10" s="123">
        <v>41760</v>
      </c>
      <c r="AG10" s="123">
        <v>41791</v>
      </c>
      <c r="AH10" s="123">
        <v>41821</v>
      </c>
      <c r="AI10" s="123">
        <v>41852</v>
      </c>
      <c r="AJ10" s="123">
        <v>41883</v>
      </c>
      <c r="AK10" s="123">
        <v>41913</v>
      </c>
      <c r="AL10" s="123">
        <v>41944</v>
      </c>
      <c r="AM10" s="125">
        <v>41974</v>
      </c>
      <c r="AN10" s="124" t="s">
        <v>62</v>
      </c>
      <c r="AO10" s="122">
        <v>42005</v>
      </c>
      <c r="AP10" s="123">
        <v>42036</v>
      </c>
      <c r="AQ10" s="123">
        <v>42064</v>
      </c>
      <c r="AR10" s="123">
        <v>42095</v>
      </c>
      <c r="AS10" s="123">
        <v>42125</v>
      </c>
      <c r="AT10" s="123">
        <v>42156</v>
      </c>
      <c r="AU10" s="123">
        <v>42186</v>
      </c>
      <c r="AV10" s="123">
        <v>42217</v>
      </c>
      <c r="AW10" s="123">
        <v>42248</v>
      </c>
      <c r="AX10" s="123">
        <v>42278</v>
      </c>
      <c r="AY10" s="123">
        <v>42309</v>
      </c>
      <c r="AZ10" s="125">
        <v>42339</v>
      </c>
      <c r="BA10" s="124" t="s">
        <v>290</v>
      </c>
    </row>
    <row r="11" spans="1:79" x14ac:dyDescent="0.2">
      <c r="A11" s="128" t="s">
        <v>52</v>
      </c>
      <c r="B11" s="131">
        <v>100.00000000000001</v>
      </c>
      <c r="C11" s="132">
        <v>98.00028736481913</v>
      </c>
      <c r="D11" s="132">
        <v>98.00028736481913</v>
      </c>
      <c r="E11" s="132">
        <v>98.006098005534554</v>
      </c>
      <c r="F11" s="132">
        <v>98.257173640312672</v>
      </c>
      <c r="G11" s="132">
        <v>100.26246196757546</v>
      </c>
      <c r="H11" s="132">
        <v>100.76461323713171</v>
      </c>
      <c r="I11" s="132">
        <v>100.76461323713171</v>
      </c>
      <c r="J11" s="132">
        <v>101.2656238962514</v>
      </c>
      <c r="K11" s="132">
        <v>101.2656238962514</v>
      </c>
      <c r="L11" s="132">
        <v>101.2656238962514</v>
      </c>
      <c r="M11" s="133">
        <v>101.29252329304001</v>
      </c>
      <c r="N11" s="134">
        <f>AVERAGE(B11:M11)</f>
        <v>99.928744149926544</v>
      </c>
      <c r="O11" s="131">
        <v>101.57121013694666</v>
      </c>
      <c r="P11" s="132">
        <v>101.57121013694666</v>
      </c>
      <c r="Q11" s="132">
        <v>101.5126825521336</v>
      </c>
      <c r="R11" s="132">
        <v>101.5126825521336</v>
      </c>
      <c r="S11" s="132">
        <v>101.5126825521336</v>
      </c>
      <c r="T11" s="132">
        <v>103.21109384518292</v>
      </c>
      <c r="U11" s="132">
        <v>103.23328510988893</v>
      </c>
      <c r="V11" s="132">
        <v>103.23328510988893</v>
      </c>
      <c r="W11" s="132">
        <v>103.23328510988893</v>
      </c>
      <c r="X11" s="132">
        <v>103.23328510988893</v>
      </c>
      <c r="Y11" s="132">
        <v>103.14632221207324</v>
      </c>
      <c r="Z11" s="133">
        <v>103.15184251997988</v>
      </c>
      <c r="AA11" s="134">
        <f>AVERAGE(O11:Z11)</f>
        <v>102.51023891225715</v>
      </c>
      <c r="AB11" s="131">
        <v>102.06909870300461</v>
      </c>
      <c r="AC11" s="132">
        <v>102.07541306176088</v>
      </c>
      <c r="AD11" s="132">
        <v>102.07541306176088</v>
      </c>
      <c r="AE11" s="132">
        <v>101.28229245430467</v>
      </c>
      <c r="AF11" s="132">
        <v>101.28229245430467</v>
      </c>
      <c r="AG11" s="132">
        <v>101.28229245430467</v>
      </c>
      <c r="AH11" s="132">
        <v>101.28229245430467</v>
      </c>
      <c r="AI11" s="132">
        <v>101.18147572434799</v>
      </c>
      <c r="AJ11" s="132">
        <v>101.18147572434799</v>
      </c>
      <c r="AK11" s="132">
        <v>101.18147572434799</v>
      </c>
      <c r="AL11" s="132">
        <v>101.53202657679441</v>
      </c>
      <c r="AM11" s="133">
        <v>101.59912255504469</v>
      </c>
      <c r="AN11" s="134">
        <f>AVERAGE(AB11:AM11)</f>
        <v>101.50205591238567</v>
      </c>
      <c r="AO11" s="131">
        <v>100.27830729627013</v>
      </c>
      <c r="AP11" s="132">
        <v>100.55957568433934</v>
      </c>
      <c r="AQ11" s="132">
        <v>100.55957568433934</v>
      </c>
      <c r="AR11" s="132">
        <v>100.90345881660573</v>
      </c>
      <c r="AS11" s="132">
        <v>100.90345881660573</v>
      </c>
      <c r="AT11" s="132">
        <v>100.90345881660573</v>
      </c>
      <c r="AU11" s="132">
        <v>102.49846242814377</v>
      </c>
      <c r="AV11" s="132">
        <v>102.49846242814377</v>
      </c>
      <c r="AW11" s="132">
        <v>102.69400777854364</v>
      </c>
      <c r="AX11" s="132">
        <v>102.69400777854364</v>
      </c>
      <c r="AY11" s="132">
        <v>102.69400777854364</v>
      </c>
      <c r="AZ11" s="133">
        <v>102.69400777854364</v>
      </c>
      <c r="BA11" s="134">
        <f>AVERAGE(AO11:AZ11)</f>
        <v>101.65673259043568</v>
      </c>
    </row>
    <row r="12" spans="1:79" x14ac:dyDescent="0.2">
      <c r="A12" s="126" t="s">
        <v>65</v>
      </c>
      <c r="B12" s="135">
        <v>99.999999999999957</v>
      </c>
      <c r="C12" s="136">
        <v>96.605846589737226</v>
      </c>
      <c r="D12" s="136">
        <v>96.605846589737226</v>
      </c>
      <c r="E12" s="136">
        <v>96.615709109807938</v>
      </c>
      <c r="F12" s="136">
        <v>97.041864951914221</v>
      </c>
      <c r="G12" s="136">
        <v>100.44548209909664</v>
      </c>
      <c r="H12" s="136">
        <v>101.29779378330917</v>
      </c>
      <c r="I12" s="136">
        <v>101.29779378330917</v>
      </c>
      <c r="J12" s="136">
        <v>102.14816948595366</v>
      </c>
      <c r="K12" s="136">
        <v>102.14816948595366</v>
      </c>
      <c r="L12" s="136">
        <v>102.14816948595366</v>
      </c>
      <c r="M12" s="137">
        <v>102.19382638571906</v>
      </c>
      <c r="N12" s="138">
        <f>AVERAGE(B12:M12)</f>
        <v>99.879055979207649</v>
      </c>
      <c r="O12" s="135">
        <v>102.6583640770682</v>
      </c>
      <c r="P12" s="136">
        <v>102.6583640770682</v>
      </c>
      <c r="Q12" s="136">
        <v>102.56246996382347</v>
      </c>
      <c r="R12" s="136">
        <v>102.56246996382347</v>
      </c>
      <c r="S12" s="136">
        <v>102.56246996382347</v>
      </c>
      <c r="T12" s="136">
        <v>102.56246996382347</v>
      </c>
      <c r="U12" s="136">
        <v>102.59882908674916</v>
      </c>
      <c r="V12" s="136">
        <v>102.59882908674916</v>
      </c>
      <c r="W12" s="136">
        <v>102.59882908674916</v>
      </c>
      <c r="X12" s="136">
        <v>102.59882908674916</v>
      </c>
      <c r="Y12" s="136">
        <v>102.45634533318473</v>
      </c>
      <c r="Z12" s="137">
        <v>102.46539004318318</v>
      </c>
      <c r="AA12" s="138">
        <f>AVERAGE(O12:Z12)</f>
        <v>102.57363831106625</v>
      </c>
      <c r="AB12" s="135">
        <v>100.68448453667148</v>
      </c>
      <c r="AC12" s="136">
        <v>100.68448453667148</v>
      </c>
      <c r="AD12" s="136">
        <v>100.68448453667148</v>
      </c>
      <c r="AE12" s="136">
        <v>99.436195470891164</v>
      </c>
      <c r="AF12" s="136">
        <v>99.436195470891164</v>
      </c>
      <c r="AG12" s="136">
        <v>99.436195470891164</v>
      </c>
      <c r="AH12" s="136">
        <v>99.436195470891164</v>
      </c>
      <c r="AI12" s="136">
        <v>99.277520459210052</v>
      </c>
      <c r="AJ12" s="136">
        <v>99.277520459210052</v>
      </c>
      <c r="AK12" s="136">
        <v>99.277520459210052</v>
      </c>
      <c r="AL12" s="136">
        <v>99.603077854145198</v>
      </c>
      <c r="AM12" s="137">
        <v>99.708679921750388</v>
      </c>
      <c r="AN12" s="138">
        <f>AVERAGE(AB12:AM12)</f>
        <v>99.745212887258745</v>
      </c>
      <c r="AO12" s="135">
        <v>98.581572534680163</v>
      </c>
      <c r="AP12" s="136">
        <v>98.99833598041856</v>
      </c>
      <c r="AQ12" s="136">
        <v>98.99833598041856</v>
      </c>
      <c r="AR12" s="136">
        <v>98.398217029371409</v>
      </c>
      <c r="AS12" s="136">
        <v>98.398217029371409</v>
      </c>
      <c r="AT12" s="136">
        <v>98.398217029371409</v>
      </c>
      <c r="AU12" s="136">
        <v>100.76157967269194</v>
      </c>
      <c r="AV12" s="136">
        <v>100.76157967269194</v>
      </c>
      <c r="AW12" s="136">
        <v>101.05132483243142</v>
      </c>
      <c r="AX12" s="136">
        <v>101.05132483243142</v>
      </c>
      <c r="AY12" s="136">
        <v>101.05132483243142</v>
      </c>
      <c r="AZ12" s="137">
        <v>101.05132483243142</v>
      </c>
      <c r="BA12" s="138">
        <f>AVERAGE(AO12:AZ12)</f>
        <v>99.79177952156175</v>
      </c>
    </row>
    <row r="13" spans="1:79" ht="13.5" thickBot="1" x14ac:dyDescent="0.25">
      <c r="A13" s="127" t="s">
        <v>66</v>
      </c>
      <c r="B13" s="139">
        <v>100</v>
      </c>
      <c r="C13" s="140">
        <v>100</v>
      </c>
      <c r="D13" s="140">
        <v>100</v>
      </c>
      <c r="E13" s="140">
        <v>100</v>
      </c>
      <c r="F13" s="140">
        <v>100</v>
      </c>
      <c r="G13" s="140">
        <v>100</v>
      </c>
      <c r="H13" s="140">
        <v>100</v>
      </c>
      <c r="I13" s="140">
        <v>100</v>
      </c>
      <c r="J13" s="140">
        <v>100</v>
      </c>
      <c r="K13" s="140">
        <v>100</v>
      </c>
      <c r="L13" s="140">
        <v>100</v>
      </c>
      <c r="M13" s="141">
        <v>100</v>
      </c>
      <c r="N13" s="142">
        <f>AVERAGE(B13:M13)</f>
        <v>100</v>
      </c>
      <c r="O13" s="139">
        <v>99.868389535036385</v>
      </c>
      <c r="P13" s="140">
        <v>99.868389535036385</v>
      </c>
      <c r="Q13" s="140">
        <v>99.868389535036385</v>
      </c>
      <c r="R13" s="140">
        <v>99.868389535036385</v>
      </c>
      <c r="S13" s="140">
        <v>99.868389535036385</v>
      </c>
      <c r="T13" s="140">
        <v>104.22704022343581</v>
      </c>
      <c r="U13" s="140">
        <v>104.22704022343581</v>
      </c>
      <c r="V13" s="140">
        <v>104.22704022343581</v>
      </c>
      <c r="W13" s="140">
        <v>104.22704022343581</v>
      </c>
      <c r="X13" s="140">
        <v>104.22704022343581</v>
      </c>
      <c r="Y13" s="140">
        <v>104.22704022343581</v>
      </c>
      <c r="Z13" s="141">
        <v>104.22704022343581</v>
      </c>
      <c r="AA13" s="142">
        <f>AVERAGE(O13:Z13)</f>
        <v>102.41093576993603</v>
      </c>
      <c r="AB13" s="139">
        <v>104.48175715640001</v>
      </c>
      <c r="AC13" s="140">
        <v>104.49907414058185</v>
      </c>
      <c r="AD13" s="140">
        <v>104.49907414058185</v>
      </c>
      <c r="AE13" s="140">
        <v>104.49907414058185</v>
      </c>
      <c r="AF13" s="140">
        <v>104.49907414058185</v>
      </c>
      <c r="AG13" s="140">
        <v>104.49907414058185</v>
      </c>
      <c r="AH13" s="140">
        <v>104.49907414058185</v>
      </c>
      <c r="AI13" s="140">
        <v>104.49907414058185</v>
      </c>
      <c r="AJ13" s="140">
        <v>104.49907414058185</v>
      </c>
      <c r="AK13" s="140">
        <v>104.49907414058185</v>
      </c>
      <c r="AL13" s="140">
        <v>104.89317551996234</v>
      </c>
      <c r="AM13" s="141">
        <v>104.89317551996234</v>
      </c>
      <c r="AN13" s="142">
        <f>AVERAGE(AB13:AM13)</f>
        <v>104.56331462179678</v>
      </c>
      <c r="AO13" s="139">
        <v>104.91153415152961</v>
      </c>
      <c r="AP13" s="140">
        <v>104.91153415152961</v>
      </c>
      <c r="AQ13" s="140">
        <v>104.91153415152961</v>
      </c>
      <c r="AR13" s="140">
        <v>109.30062403170818</v>
      </c>
      <c r="AS13" s="140">
        <v>109.30062403170818</v>
      </c>
      <c r="AT13" s="140">
        <v>109.30062403170818</v>
      </c>
      <c r="AU13" s="140">
        <v>109.30062403170818</v>
      </c>
      <c r="AV13" s="140">
        <v>109.30062403170818</v>
      </c>
      <c r="AW13" s="140">
        <v>109.30062403170818</v>
      </c>
      <c r="AX13" s="140">
        <v>109.30062403170818</v>
      </c>
      <c r="AY13" s="140">
        <v>109.30062403170818</v>
      </c>
      <c r="AZ13" s="141">
        <v>109.30062403170818</v>
      </c>
      <c r="BA13" s="142">
        <f>AVERAGE(AO13:AZ13)</f>
        <v>108.20335156166351</v>
      </c>
    </row>
  </sheetData>
  <mergeCells count="10">
    <mergeCell ref="BO2:BZ2"/>
    <mergeCell ref="B9:M9"/>
    <mergeCell ref="O9:Z9"/>
    <mergeCell ref="AO2:AZ2"/>
    <mergeCell ref="BB2:BM2"/>
    <mergeCell ref="AO9:AZ9"/>
    <mergeCell ref="B2:M2"/>
    <mergeCell ref="O2:Z2"/>
    <mergeCell ref="AB2:AM2"/>
    <mergeCell ref="AB9:AM9"/>
  </mergeCells>
  <pageMargins left="0.7" right="0.7" top="0.75" bottom="0.75" header="0.3" footer="0.3"/>
  <pageSetup paperSize="9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mai 2016</vt:lpstr>
      <vt:lpstr>Indices prix</vt:lpstr>
      <vt:lpstr>'mai 2016'!Zone_d_impression</vt:lpstr>
    </vt:vector>
  </TitlesOfParts>
  <Company>République Française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 chronologiques annuelles : 1998 - 2009</dc:title>
  <dc:creator>ARCEP</dc:creator>
  <cp:lastModifiedBy>Christian Vidal</cp:lastModifiedBy>
  <cp:lastPrinted>2016-05-26T13:03:22Z</cp:lastPrinted>
  <dcterms:created xsi:type="dcterms:W3CDTF">2007-07-18T14:29:26Z</dcterms:created>
  <dcterms:modified xsi:type="dcterms:W3CDTF">2016-05-27T07:37:39Z</dcterms:modified>
</cp:coreProperties>
</file>